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Přejímka" sheetId="1" r:id="rId1"/>
    <sheet name="1.kolo" sheetId="2" r:id="rId2"/>
    <sheet name="2.kolo" sheetId="3" r:id="rId3"/>
    <sheet name="3.kolo" sheetId="4" r:id="rId4"/>
    <sheet name="Finále" sheetId="5" r:id="rId5"/>
    <sheet name="KONEC. VYSL." sheetId="6" r:id="rId6"/>
  </sheets>
  <definedNames/>
  <calcPr fullCalcOnLoad="1"/>
</workbook>
</file>

<file path=xl/sharedStrings.xml><?xml version="1.0" encoding="utf-8"?>
<sst xmlns="http://schemas.openxmlformats.org/spreadsheetml/2006/main" count="338" uniqueCount="68">
  <si>
    <t>pilot</t>
  </si>
  <si>
    <t>uhájení stuhy</t>
  </si>
  <si>
    <t>letový čas</t>
  </si>
  <si>
    <t>počet seků</t>
  </si>
  <si>
    <t>pasivita</t>
  </si>
  <si>
    <t>1.kolo</t>
  </si>
  <si>
    <t>počet bodů</t>
  </si>
  <si>
    <t>ne</t>
  </si>
  <si>
    <t>ano</t>
  </si>
  <si>
    <t>Libor Pechan ml.</t>
  </si>
  <si>
    <t>2.kolo</t>
  </si>
  <si>
    <t>3.kolo</t>
  </si>
  <si>
    <t xml:space="preserve"> </t>
  </si>
  <si>
    <t>model</t>
  </si>
  <si>
    <t>hmotnost (g)</t>
  </si>
  <si>
    <t>Jaroslav Foršt</t>
  </si>
  <si>
    <t>Specifikace modelů</t>
  </si>
  <si>
    <t>Pavel Dvořák</t>
  </si>
  <si>
    <t>Pavel Petrášek</t>
  </si>
  <si>
    <t>P.č.</t>
  </si>
  <si>
    <t>1.Heat</t>
  </si>
  <si>
    <t>1.Kolo</t>
  </si>
  <si>
    <t>P.č</t>
  </si>
  <si>
    <t>Pilot</t>
  </si>
  <si>
    <t>Kanál</t>
  </si>
  <si>
    <t>Dvořák</t>
  </si>
  <si>
    <t>Petrášek</t>
  </si>
  <si>
    <t>Pechan ml.</t>
  </si>
  <si>
    <t>Pořadí</t>
  </si>
  <si>
    <t>Průběžné Pořadí</t>
  </si>
  <si>
    <t>celkem</t>
  </si>
  <si>
    <t>FINÁLE</t>
  </si>
  <si>
    <t>CELKEM</t>
  </si>
  <si>
    <t>KONEČNÉ VÝSLEDKY</t>
  </si>
  <si>
    <t>Farley Fulmar</t>
  </si>
  <si>
    <t>překročení SL</t>
  </si>
  <si>
    <t>2.Kolo</t>
  </si>
  <si>
    <t>3.Kolo</t>
  </si>
  <si>
    <t>2.Heat</t>
  </si>
  <si>
    <t>Foršt</t>
  </si>
  <si>
    <t>P51D Mustang</t>
  </si>
  <si>
    <t>P-40 Warhawk</t>
  </si>
  <si>
    <t>A6M2 Zero</t>
  </si>
  <si>
    <t>Libor Pechan st.</t>
  </si>
  <si>
    <t>H. Hurricane Mk1</t>
  </si>
  <si>
    <t>Michal Vokatý</t>
  </si>
  <si>
    <t>Mig3</t>
  </si>
  <si>
    <t>Místo: ULL Rohozec</t>
  </si>
  <si>
    <t>Pechan st.</t>
  </si>
  <si>
    <t>Vokatý</t>
  </si>
  <si>
    <t>Milan Hudec</t>
  </si>
  <si>
    <t>FW-190 D9</t>
  </si>
  <si>
    <t>A6M Zero</t>
  </si>
  <si>
    <t>Tereza Forštová</t>
  </si>
  <si>
    <t>FW-190</t>
  </si>
  <si>
    <t>A6M5 Zero</t>
  </si>
  <si>
    <t>Roman Krejčí</t>
  </si>
  <si>
    <t>A6M3 Zero</t>
  </si>
  <si>
    <t>FW-190A</t>
  </si>
  <si>
    <t>Jaroslav Sládeček</t>
  </si>
  <si>
    <t>Pouštní Bitva</t>
  </si>
  <si>
    <t>Datum : 25.8.2007</t>
  </si>
  <si>
    <t>Hudec</t>
  </si>
  <si>
    <t>Sládeček</t>
  </si>
  <si>
    <t>Forštová</t>
  </si>
  <si>
    <t>Krejčí</t>
  </si>
  <si>
    <t>Jaroslav Sladeček</t>
  </si>
  <si>
    <t>Sladeček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</si>
</sst>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medium"/>
      <right style="thick"/>
      <top style="thick"/>
      <bottom style="hair"/>
    </border>
    <border>
      <left>
        <color indexed="63"/>
      </left>
      <right style="hair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dotted"/>
      <top style="thick"/>
      <bottom style="thick"/>
    </border>
    <border>
      <left style="thick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dotted"/>
      <right style="thick"/>
      <top style="hair"/>
      <bottom style="thick"/>
    </border>
    <border>
      <left style="thick"/>
      <right style="dotted"/>
      <top>
        <color indexed="63"/>
      </top>
      <bottom style="hair"/>
    </border>
    <border>
      <left style="dotted"/>
      <right style="thick"/>
      <top>
        <color indexed="63"/>
      </top>
      <bottom style="hair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hair"/>
    </border>
    <border>
      <left>
        <color indexed="63"/>
      </left>
      <right style="dotted"/>
      <top style="thick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>
        <color indexed="63"/>
      </left>
      <right style="dotted"/>
      <top style="hair"/>
      <bottom style="thick"/>
    </border>
    <border>
      <left style="dotted"/>
      <right style="dotted"/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dotted"/>
      <top>
        <color indexed="63"/>
      </top>
      <bottom style="hair"/>
    </border>
    <border>
      <left style="thick"/>
      <right style="thick"/>
      <top style="thick"/>
      <bottom style="thick"/>
    </border>
    <border>
      <left style="dotted"/>
      <right>
        <color indexed="63"/>
      </right>
      <top style="thick"/>
      <bottom style="thick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thick"/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dotted"/>
      <top style="thick"/>
      <bottom style="hair"/>
    </border>
    <border>
      <left style="dotted"/>
      <right>
        <color indexed="63"/>
      </right>
      <top style="thick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ck"/>
      <right style="dotted"/>
      <top style="hair"/>
      <bottom style="thick"/>
    </border>
    <border>
      <left style="medium"/>
      <right style="dotted"/>
      <top style="hair"/>
      <bottom style="hair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otted"/>
      <right>
        <color indexed="63"/>
      </right>
      <top style="hair"/>
      <bottom style="thick"/>
    </border>
    <border>
      <left style="medium"/>
      <right>
        <color indexed="63"/>
      </right>
      <top style="thick"/>
      <bottom style="thick"/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 style="hair"/>
    </border>
    <border>
      <left style="dotted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dotted"/>
      <top style="hair"/>
      <bottom style="thick"/>
    </border>
    <border>
      <left style="dotted"/>
      <right style="medium"/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vertical="center"/>
    </xf>
    <xf numFmtId="20" fontId="0" fillId="33" borderId="25" xfId="0" applyNumberFormat="1" applyFill="1" applyBorder="1" applyAlignment="1">
      <alignment/>
    </xf>
    <xf numFmtId="0" fontId="0" fillId="33" borderId="25" xfId="0" applyFill="1" applyBorder="1" applyAlignment="1">
      <alignment/>
    </xf>
    <xf numFmtId="20" fontId="0" fillId="34" borderId="17" xfId="0" applyNumberFormat="1" applyFill="1" applyBorder="1" applyAlignment="1">
      <alignment/>
    </xf>
    <xf numFmtId="20" fontId="0" fillId="33" borderId="17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33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20" fontId="0" fillId="33" borderId="33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0" xfId="0" applyFill="1" applyAlignment="1">
      <alignment/>
    </xf>
    <xf numFmtId="0" fontId="0" fillId="33" borderId="34" xfId="0" applyFill="1" applyBorder="1" applyAlignment="1">
      <alignment/>
    </xf>
    <xf numFmtId="0" fontId="0" fillId="0" borderId="38" xfId="0" applyBorder="1" applyAlignment="1">
      <alignment/>
    </xf>
    <xf numFmtId="0" fontId="0" fillId="33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33" borderId="42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4" borderId="50" xfId="0" applyFill="1" applyBorder="1" applyAlignment="1">
      <alignment/>
    </xf>
    <xf numFmtId="0" fontId="0" fillId="35" borderId="51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3" borderId="5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6" borderId="54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/>
    </xf>
    <xf numFmtId="0" fontId="0" fillId="34" borderId="55" xfId="0" applyFont="1" applyFill="1" applyBorder="1" applyAlignment="1">
      <alignment horizontal="left" vertical="center"/>
    </xf>
    <xf numFmtId="0" fontId="0" fillId="33" borderId="55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3" borderId="34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5" borderId="59" xfId="0" applyFont="1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6" borderId="59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0" fillId="34" borderId="27" xfId="0" applyFont="1" applyFill="1" applyBorder="1" applyAlignment="1">
      <alignment/>
    </xf>
    <xf numFmtId="0" fontId="0" fillId="33" borderId="31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/>
    </xf>
    <xf numFmtId="0" fontId="0" fillId="33" borderId="30" xfId="0" applyFont="1" applyFill="1" applyBorder="1" applyAlignment="1">
      <alignment horizontal="left" vertical="center"/>
    </xf>
    <xf numFmtId="0" fontId="0" fillId="35" borderId="62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0" fillId="33" borderId="50" xfId="0" applyFill="1" applyBorder="1" applyAlignment="1">
      <alignment/>
    </xf>
    <xf numFmtId="0" fontId="0" fillId="35" borderId="63" xfId="0" applyFill="1" applyBorder="1" applyAlignment="1">
      <alignment horizontal="center" vertical="center"/>
    </xf>
    <xf numFmtId="0" fontId="0" fillId="35" borderId="64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4" borderId="34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left" vertical="center"/>
    </xf>
    <xf numFmtId="0" fontId="0" fillId="34" borderId="32" xfId="0" applyFill="1" applyBorder="1" applyAlignment="1">
      <alignment/>
    </xf>
    <xf numFmtId="20" fontId="0" fillId="34" borderId="33" xfId="0" applyNumberForma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67" xfId="0" applyFill="1" applyBorder="1" applyAlignment="1">
      <alignment/>
    </xf>
    <xf numFmtId="0" fontId="0" fillId="35" borderId="68" xfId="0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0" fillId="35" borderId="68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6" borderId="70" xfId="0" applyFont="1" applyFill="1" applyBorder="1" applyAlignment="1">
      <alignment horizontal="center" vertical="center"/>
    </xf>
    <xf numFmtId="0" fontId="0" fillId="36" borderId="68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0" fillId="36" borderId="70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7" borderId="57" xfId="0" applyFill="1" applyBorder="1" applyAlignment="1">
      <alignment horizontal="center"/>
    </xf>
    <xf numFmtId="0" fontId="0" fillId="37" borderId="71" xfId="0" applyFill="1" applyBorder="1" applyAlignment="1">
      <alignment horizontal="center"/>
    </xf>
    <xf numFmtId="0" fontId="0" fillId="37" borderId="72" xfId="0" applyFill="1" applyBorder="1" applyAlignment="1">
      <alignment horizontal="center"/>
    </xf>
    <xf numFmtId="0" fontId="0" fillId="36" borderId="73" xfId="0" applyFill="1" applyBorder="1" applyAlignment="1">
      <alignment horizontal="center" vertical="center"/>
    </xf>
    <xf numFmtId="0" fontId="0" fillId="37" borderId="74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28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17.421875" style="0" bestFit="1" customWidth="1"/>
    <col min="4" max="4" width="21.421875" style="0" bestFit="1" customWidth="1"/>
    <col min="5" max="5" width="17.28125" style="0" bestFit="1" customWidth="1"/>
    <col min="6" max="6" width="11.421875" style="0" bestFit="1" customWidth="1"/>
    <col min="7" max="7" width="25.57421875" style="0" bestFit="1" customWidth="1"/>
    <col min="8" max="8" width="15.421875" style="0" bestFit="1" customWidth="1"/>
    <col min="9" max="9" width="7.28125" style="0" bestFit="1" customWidth="1"/>
    <col min="12" max="12" width="1.57421875" style="0" bestFit="1" customWidth="1"/>
  </cols>
  <sheetData>
    <row r="4" spans="2:7" ht="20.25">
      <c r="B4" s="139" t="s">
        <v>60</v>
      </c>
      <c r="C4" s="139"/>
      <c r="D4" s="139"/>
      <c r="E4" s="139"/>
      <c r="F4" s="139"/>
      <c r="G4" s="139"/>
    </row>
    <row r="5" spans="2:5" ht="12.75">
      <c r="B5" s="140" t="s">
        <v>47</v>
      </c>
      <c r="C5" s="140"/>
      <c r="D5" s="140"/>
      <c r="E5" s="140"/>
    </row>
    <row r="6" spans="2:5" ht="12.75">
      <c r="B6" s="141" t="s">
        <v>61</v>
      </c>
      <c r="C6" s="140"/>
      <c r="D6" s="140"/>
      <c r="E6" s="140"/>
    </row>
    <row r="7" spans="2:5" ht="12.75">
      <c r="B7" s="56"/>
      <c r="C7" s="56"/>
      <c r="D7" s="56"/>
      <c r="E7" s="56"/>
    </row>
    <row r="10" spans="2:5" ht="13.5" thickBot="1">
      <c r="B10" s="108"/>
      <c r="C10" s="108"/>
      <c r="D10" s="108"/>
      <c r="E10" s="108"/>
    </row>
    <row r="11" spans="2:13" ht="14.25" thickBot="1" thickTop="1">
      <c r="B11" s="142" t="s">
        <v>16</v>
      </c>
      <c r="C11" s="143"/>
      <c r="D11" s="143"/>
      <c r="E11" s="144"/>
      <c r="F11" s="58"/>
      <c r="G11" s="58"/>
      <c r="H11" s="58"/>
      <c r="I11" s="3"/>
      <c r="J11" s="3"/>
      <c r="K11" s="3"/>
      <c r="L11" s="3"/>
      <c r="M11" s="3"/>
    </row>
    <row r="12" spans="2:13" ht="14.25" thickBot="1" thickTop="1">
      <c r="B12" s="101" t="s">
        <v>19</v>
      </c>
      <c r="C12" s="9" t="s">
        <v>0</v>
      </c>
      <c r="D12" s="10" t="s">
        <v>13</v>
      </c>
      <c r="E12" s="107" t="s">
        <v>14</v>
      </c>
      <c r="F12" s="8"/>
      <c r="G12" s="8"/>
      <c r="H12" s="8"/>
      <c r="I12" s="3"/>
      <c r="J12" s="3"/>
      <c r="K12" s="3"/>
      <c r="L12" s="3"/>
      <c r="M12" s="3"/>
    </row>
    <row r="13" spans="2:13" ht="13.5" thickTop="1">
      <c r="B13" s="145">
        <v>1</v>
      </c>
      <c r="C13" s="145" t="s">
        <v>50</v>
      </c>
      <c r="D13" s="78" t="s">
        <v>42</v>
      </c>
      <c r="E13" s="102">
        <v>332</v>
      </c>
      <c r="F13" s="8"/>
      <c r="G13" s="99"/>
      <c r="H13" s="100"/>
      <c r="I13" s="8"/>
      <c r="J13" s="8"/>
      <c r="K13" s="8"/>
      <c r="L13" s="8"/>
      <c r="M13" s="8"/>
    </row>
    <row r="14" spans="2:13" ht="12.75">
      <c r="B14" s="138"/>
      <c r="C14" s="138"/>
      <c r="D14" s="79" t="s">
        <v>51</v>
      </c>
      <c r="E14" s="103">
        <v>342</v>
      </c>
      <c r="F14" s="8"/>
      <c r="G14" s="99"/>
      <c r="H14" s="99"/>
      <c r="I14" s="8"/>
      <c r="J14" s="8"/>
      <c r="K14" s="8"/>
      <c r="L14" s="8"/>
      <c r="M14" s="8"/>
    </row>
    <row r="15" spans="2:13" ht="12.75">
      <c r="B15" s="113">
        <v>2</v>
      </c>
      <c r="C15" s="113" t="s">
        <v>18</v>
      </c>
      <c r="D15" s="77" t="s">
        <v>41</v>
      </c>
      <c r="E15" s="104">
        <v>342</v>
      </c>
      <c r="F15" s="8"/>
      <c r="G15" s="8"/>
      <c r="H15" s="8"/>
      <c r="I15" s="8"/>
      <c r="J15" s="8"/>
      <c r="K15" s="8"/>
      <c r="L15" s="8"/>
      <c r="M15" s="8"/>
    </row>
    <row r="16" spans="2:13" ht="12.75">
      <c r="B16" s="136">
        <v>3</v>
      </c>
      <c r="C16" s="136" t="s">
        <v>17</v>
      </c>
      <c r="D16" s="79" t="s">
        <v>46</v>
      </c>
      <c r="E16" s="106">
        <v>342</v>
      </c>
      <c r="F16" s="8"/>
      <c r="G16" s="8"/>
      <c r="H16" s="99"/>
      <c r="I16" s="8"/>
      <c r="J16" s="8"/>
      <c r="K16" s="8"/>
      <c r="L16" s="8"/>
      <c r="M16" s="8"/>
    </row>
    <row r="17" spans="2:13" ht="12.75">
      <c r="B17" s="137"/>
      <c r="C17" s="137"/>
      <c r="D17" s="79" t="s">
        <v>40</v>
      </c>
      <c r="E17" s="103">
        <v>295</v>
      </c>
      <c r="F17" s="8"/>
      <c r="G17" s="99"/>
      <c r="H17" s="99"/>
      <c r="I17" s="8"/>
      <c r="J17" s="8"/>
      <c r="K17" s="8"/>
      <c r="L17" s="8"/>
      <c r="M17" s="8"/>
    </row>
    <row r="18" spans="2:13" ht="12.75">
      <c r="B18" s="138"/>
      <c r="C18" s="138"/>
      <c r="D18" s="79" t="s">
        <v>51</v>
      </c>
      <c r="E18" s="103">
        <v>344</v>
      </c>
      <c r="F18" s="8"/>
      <c r="G18" s="99"/>
      <c r="H18" s="99"/>
      <c r="I18" s="8"/>
      <c r="J18" s="8"/>
      <c r="K18" s="8"/>
      <c r="L18" s="8"/>
      <c r="M18" s="8"/>
    </row>
    <row r="19" spans="2:13" ht="12.75">
      <c r="B19" s="116">
        <v>4</v>
      </c>
      <c r="C19" s="116" t="s">
        <v>15</v>
      </c>
      <c r="D19" s="77" t="s">
        <v>52</v>
      </c>
      <c r="E19" s="105">
        <v>335</v>
      </c>
      <c r="F19" s="8"/>
      <c r="G19" s="99"/>
      <c r="H19" s="99"/>
      <c r="I19" s="8"/>
      <c r="J19" s="8"/>
      <c r="K19" s="8"/>
      <c r="L19" s="8"/>
      <c r="M19" s="8"/>
    </row>
    <row r="20" spans="2:13" ht="12.75">
      <c r="B20" s="114">
        <v>5</v>
      </c>
      <c r="C20" s="114" t="s">
        <v>53</v>
      </c>
      <c r="D20" s="79" t="s">
        <v>52</v>
      </c>
      <c r="E20" s="106">
        <v>345</v>
      </c>
      <c r="F20" s="8"/>
      <c r="G20" s="8"/>
      <c r="H20" s="99"/>
      <c r="I20" s="8"/>
      <c r="J20" s="8"/>
      <c r="K20" s="8"/>
      <c r="L20" s="8"/>
      <c r="M20" s="8"/>
    </row>
    <row r="21" spans="2:13" ht="12.75">
      <c r="B21" s="131">
        <v>6</v>
      </c>
      <c r="C21" s="131" t="s">
        <v>45</v>
      </c>
      <c r="D21" s="77" t="s">
        <v>54</v>
      </c>
      <c r="E21" s="105">
        <v>315</v>
      </c>
      <c r="F21" s="8"/>
      <c r="G21" s="8"/>
      <c r="H21" s="99"/>
      <c r="I21" s="3"/>
      <c r="J21" s="3"/>
      <c r="K21" s="3"/>
      <c r="L21" s="3"/>
      <c r="M21" s="3"/>
    </row>
    <row r="22" spans="2:13" ht="12.75">
      <c r="B22" s="132"/>
      <c r="C22" s="132"/>
      <c r="D22" s="77" t="s">
        <v>55</v>
      </c>
      <c r="E22" s="105">
        <v>328</v>
      </c>
      <c r="F22" s="8"/>
      <c r="G22" s="99"/>
      <c r="H22" s="99"/>
      <c r="I22" s="3"/>
      <c r="J22" s="3"/>
      <c r="K22" s="3"/>
      <c r="L22" s="3"/>
      <c r="M22" s="3"/>
    </row>
    <row r="23" spans="2:10" ht="12.75">
      <c r="B23" s="114">
        <v>7</v>
      </c>
      <c r="C23" s="114" t="s">
        <v>56</v>
      </c>
      <c r="D23" s="79" t="s">
        <v>40</v>
      </c>
      <c r="E23" s="106">
        <v>312</v>
      </c>
      <c r="F23" s="8"/>
      <c r="G23" s="99"/>
      <c r="H23" s="99"/>
      <c r="I23" s="3"/>
      <c r="J23" s="3"/>
    </row>
    <row r="24" spans="2:10" ht="12.75">
      <c r="B24" s="131">
        <v>8</v>
      </c>
      <c r="C24" s="131" t="s">
        <v>9</v>
      </c>
      <c r="D24" s="77" t="s">
        <v>34</v>
      </c>
      <c r="E24" s="105">
        <v>329</v>
      </c>
      <c r="F24" s="8"/>
      <c r="G24" s="99"/>
      <c r="H24" s="99"/>
      <c r="I24" s="3"/>
      <c r="J24" s="3"/>
    </row>
    <row r="25" spans="2:10" ht="12.75">
      <c r="B25" s="127"/>
      <c r="C25" s="127"/>
      <c r="D25" s="77" t="s">
        <v>57</v>
      </c>
      <c r="E25" s="105">
        <v>340</v>
      </c>
      <c r="F25" s="8"/>
      <c r="G25" s="99"/>
      <c r="H25" s="99"/>
      <c r="I25" s="3"/>
      <c r="J25" s="3"/>
    </row>
    <row r="26" spans="2:10" ht="12.75">
      <c r="B26" s="132"/>
      <c r="C26" s="132"/>
      <c r="D26" s="77" t="s">
        <v>58</v>
      </c>
      <c r="E26" s="105">
        <v>335</v>
      </c>
      <c r="F26" s="8"/>
      <c r="G26" s="99"/>
      <c r="H26" s="99"/>
      <c r="I26" s="3"/>
      <c r="J26" s="3"/>
    </row>
    <row r="27" spans="2:10" ht="12.75">
      <c r="B27" s="133">
        <v>9</v>
      </c>
      <c r="C27" s="136" t="s">
        <v>43</v>
      </c>
      <c r="D27" s="79" t="s">
        <v>44</v>
      </c>
      <c r="E27" s="103">
        <v>315</v>
      </c>
      <c r="F27" s="8"/>
      <c r="G27" s="8"/>
      <c r="H27" s="99"/>
      <c r="I27" s="3"/>
      <c r="J27" s="3"/>
    </row>
    <row r="28" spans="2:10" ht="12.75">
      <c r="B28" s="134"/>
      <c r="C28" s="137"/>
      <c r="D28" s="79" t="s">
        <v>44</v>
      </c>
      <c r="E28" s="103">
        <v>335</v>
      </c>
      <c r="F28" s="8"/>
      <c r="G28" s="99"/>
      <c r="H28" s="99"/>
      <c r="I28" s="3"/>
      <c r="J28" s="3"/>
    </row>
    <row r="29" spans="2:10" ht="12.75">
      <c r="B29" s="135"/>
      <c r="C29" s="138"/>
      <c r="D29" s="79" t="s">
        <v>44</v>
      </c>
      <c r="E29" s="103">
        <v>340</v>
      </c>
      <c r="F29" s="8"/>
      <c r="G29" s="99"/>
      <c r="H29" s="100"/>
      <c r="I29" s="3"/>
      <c r="J29" s="3"/>
    </row>
    <row r="30" spans="2:10" ht="12.75">
      <c r="B30" s="129">
        <v>10</v>
      </c>
      <c r="C30" s="127" t="s">
        <v>59</v>
      </c>
      <c r="D30" s="77" t="s">
        <v>42</v>
      </c>
      <c r="E30" s="105">
        <v>339</v>
      </c>
      <c r="F30" s="8"/>
      <c r="G30" s="8"/>
      <c r="H30" s="99"/>
      <c r="I30" s="3"/>
      <c r="J30" s="3"/>
    </row>
    <row r="31" spans="2:10" ht="13.5" thickBot="1">
      <c r="B31" s="130"/>
      <c r="C31" s="128"/>
      <c r="D31" s="117" t="s">
        <v>42</v>
      </c>
      <c r="E31" s="118">
        <v>340</v>
      </c>
      <c r="F31" s="8"/>
      <c r="G31" s="99"/>
      <c r="H31" s="99"/>
      <c r="I31" s="3"/>
      <c r="J31" s="3"/>
    </row>
    <row r="32" spans="2:10" ht="13.5" thickTop="1">
      <c r="B32" s="57"/>
      <c r="C32" s="23"/>
      <c r="D32" s="99"/>
      <c r="E32" s="99"/>
      <c r="F32" s="8"/>
      <c r="G32" s="99"/>
      <c r="H32" s="99"/>
      <c r="I32" s="3"/>
      <c r="J32" s="3"/>
    </row>
    <row r="33" spans="2:10" ht="12.75">
      <c r="B33" s="57"/>
      <c r="C33" s="23"/>
      <c r="D33" s="99"/>
      <c r="E33" s="99"/>
      <c r="F33" s="8"/>
      <c r="G33" s="99"/>
      <c r="H33" s="99"/>
      <c r="I33" s="3"/>
      <c r="J33" s="3"/>
    </row>
    <row r="34" spans="2:10" ht="12.75">
      <c r="B34" s="57"/>
      <c r="C34" s="23"/>
      <c r="D34" s="99"/>
      <c r="E34" s="99"/>
      <c r="F34" s="8"/>
      <c r="G34" s="8"/>
      <c r="H34" s="99"/>
      <c r="I34" s="3"/>
      <c r="J34" s="3"/>
    </row>
    <row r="35" spans="2:12" ht="12.75">
      <c r="B35" s="43"/>
      <c r="C35" s="44"/>
      <c r="D35" s="99"/>
      <c r="E35" s="99"/>
      <c r="F35" s="8"/>
      <c r="G35" s="8"/>
      <c r="H35" s="99"/>
      <c r="I35" s="3"/>
      <c r="J35" s="3"/>
      <c r="L35" t="s">
        <v>12</v>
      </c>
    </row>
    <row r="36" spans="9:10" ht="12.75">
      <c r="I36" s="3"/>
      <c r="J36" s="3"/>
    </row>
    <row r="37" spans="2:10" ht="12.75">
      <c r="B37" s="1"/>
      <c r="C37" s="1"/>
      <c r="D37" s="1"/>
      <c r="E37" s="1"/>
      <c r="F37" s="1"/>
      <c r="G37" s="1"/>
      <c r="H37" s="1"/>
      <c r="I37" s="3"/>
      <c r="J37" s="3"/>
    </row>
    <row r="38" spans="1:10" ht="12.75">
      <c r="A38" s="69"/>
      <c r="B38" s="43"/>
      <c r="C38" s="23"/>
      <c r="D38" s="8"/>
      <c r="E38" s="8"/>
      <c r="F38" s="8"/>
      <c r="G38" s="8"/>
      <c r="H38" s="8"/>
      <c r="I38" s="3"/>
      <c r="J38" s="3"/>
    </row>
    <row r="39" spans="1:10" ht="12.75">
      <c r="A39" s="3"/>
      <c r="B39" s="44"/>
      <c r="C39" s="23"/>
      <c r="D39" s="8"/>
      <c r="E39" s="8"/>
      <c r="F39" s="8"/>
      <c r="G39" s="8"/>
      <c r="H39" s="8"/>
      <c r="I39" s="3"/>
      <c r="J39" s="3"/>
    </row>
    <row r="40" spans="1:10" ht="12.75">
      <c r="A40" s="3"/>
      <c r="B40" s="43"/>
      <c r="C40" s="23"/>
      <c r="D40" s="8"/>
      <c r="E40" s="8"/>
      <c r="F40" s="8"/>
      <c r="G40" s="8"/>
      <c r="H40" s="8"/>
      <c r="I40" s="3"/>
      <c r="J40" s="3"/>
    </row>
    <row r="41" spans="1:10" ht="12.75">
      <c r="A41" s="3"/>
      <c r="B41" s="43"/>
      <c r="C41" s="23"/>
      <c r="D41" s="8"/>
      <c r="E41" s="8"/>
      <c r="F41" s="8"/>
      <c r="G41" s="8"/>
      <c r="H41" s="8"/>
      <c r="I41" s="3"/>
      <c r="J41" s="3"/>
    </row>
    <row r="42" spans="1:10" ht="12.75">
      <c r="A42" s="3"/>
      <c r="B42" s="43"/>
      <c r="C42" s="23"/>
      <c r="D42" s="8"/>
      <c r="E42" s="8"/>
      <c r="F42" s="8"/>
      <c r="G42" s="8"/>
      <c r="H42" s="8"/>
      <c r="I42" s="3"/>
      <c r="J42" s="3"/>
    </row>
    <row r="43" spans="1:10" ht="12.75">
      <c r="A43" s="3"/>
      <c r="B43" s="57"/>
      <c r="C43" s="23"/>
      <c r="D43" s="8"/>
      <c r="E43" s="8"/>
      <c r="F43" s="8"/>
      <c r="G43" s="8"/>
      <c r="H43" s="8"/>
      <c r="I43" s="3"/>
      <c r="J43" s="3"/>
    </row>
    <row r="44" spans="1:10" ht="12.75">
      <c r="A44" s="3"/>
      <c r="B44" s="57"/>
      <c r="C44" s="23"/>
      <c r="D44" s="8"/>
      <c r="E44" s="8"/>
      <c r="F44" s="8"/>
      <c r="G44" s="8"/>
      <c r="H44" s="8"/>
      <c r="I44" s="3"/>
      <c r="J44" s="3"/>
    </row>
    <row r="45" spans="1:10" ht="12.75">
      <c r="A45" s="3"/>
      <c r="B45" s="57"/>
      <c r="C45" s="23"/>
      <c r="D45" s="8"/>
      <c r="E45" s="8"/>
      <c r="F45" s="8"/>
      <c r="G45" s="8"/>
      <c r="H45" s="8"/>
      <c r="I45" s="3"/>
      <c r="J45" s="3"/>
    </row>
    <row r="46" spans="1:10" ht="12.75">
      <c r="A46" s="3"/>
      <c r="B46" s="57"/>
      <c r="C46" s="23"/>
      <c r="D46" s="8"/>
      <c r="E46" s="8"/>
      <c r="F46" s="8"/>
      <c r="G46" s="8"/>
      <c r="H46" s="8"/>
      <c r="I46" s="3"/>
      <c r="J46" s="3"/>
    </row>
    <row r="47" spans="1:10" ht="12.75">
      <c r="A47" s="3"/>
      <c r="B47" s="57"/>
      <c r="C47" s="23"/>
      <c r="D47" s="8"/>
      <c r="E47" s="8"/>
      <c r="F47" s="8"/>
      <c r="G47" s="8"/>
      <c r="H47" s="8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23"/>
      <c r="D51" s="8"/>
      <c r="E51" s="8"/>
      <c r="F51" s="8"/>
      <c r="G51" s="8"/>
      <c r="H51" s="8"/>
      <c r="I51" s="3"/>
      <c r="J51" s="3"/>
    </row>
    <row r="52" spans="1:10" ht="12.75">
      <c r="A52" s="3"/>
      <c r="B52" s="3"/>
      <c r="C52" s="57"/>
      <c r="D52" s="8"/>
      <c r="E52" s="8"/>
      <c r="F52" s="8"/>
      <c r="G52" s="8"/>
      <c r="H52" s="8"/>
      <c r="I52" s="3"/>
      <c r="J52" s="3"/>
    </row>
    <row r="53" spans="1:10" ht="12.75">
      <c r="A53" s="3"/>
      <c r="B53" s="3"/>
      <c r="C53" s="57"/>
      <c r="D53" s="3"/>
      <c r="E53" s="3"/>
      <c r="F53" s="3"/>
      <c r="G53" s="8"/>
      <c r="H53" s="3"/>
      <c r="I53" s="3"/>
      <c r="J53" s="3"/>
    </row>
    <row r="54" spans="1:10" ht="12.75">
      <c r="A54" s="3"/>
      <c r="B54" s="3"/>
      <c r="C54" s="23"/>
      <c r="D54" s="8"/>
      <c r="E54" s="8"/>
      <c r="F54" s="8"/>
      <c r="G54" s="8"/>
      <c r="H54" s="8"/>
      <c r="I54" s="3"/>
      <c r="J54" s="3"/>
    </row>
    <row r="55" spans="1:10" ht="12.75">
      <c r="A55" s="3"/>
      <c r="B55" s="3"/>
      <c r="C55" s="57"/>
      <c r="D55" s="8"/>
      <c r="E55" s="8"/>
      <c r="F55" s="8"/>
      <c r="G55" s="8"/>
      <c r="H55" s="8"/>
      <c r="I55" s="3"/>
      <c r="J55" s="3"/>
    </row>
    <row r="56" spans="1:10" ht="12.75">
      <c r="A56" s="3"/>
      <c r="B56" s="3"/>
      <c r="C56" s="57"/>
      <c r="D56" s="8"/>
      <c r="E56" s="8"/>
      <c r="F56" s="8"/>
      <c r="G56" s="8"/>
      <c r="H56" s="8"/>
      <c r="I56" s="3"/>
      <c r="J56" s="3"/>
    </row>
    <row r="57" spans="1:10" ht="12.75">
      <c r="A57" s="3"/>
      <c r="B57" s="3"/>
      <c r="C57" s="3"/>
      <c r="D57" s="8"/>
      <c r="E57" s="8"/>
      <c r="F57" s="8"/>
      <c r="G57" s="8"/>
      <c r="H57" s="8"/>
      <c r="I57" s="3"/>
      <c r="J57" s="3"/>
    </row>
    <row r="58" spans="1:10" ht="12.75">
      <c r="A58" s="3"/>
      <c r="B58" s="3"/>
      <c r="C58" s="57"/>
      <c r="D58" s="8"/>
      <c r="E58" s="8"/>
      <c r="F58" s="8"/>
      <c r="G58" s="8"/>
      <c r="H58" s="8"/>
      <c r="I58" s="3"/>
      <c r="J58" s="3"/>
    </row>
    <row r="59" spans="1:10" ht="12.75">
      <c r="A59" s="3"/>
      <c r="B59" s="3"/>
      <c r="C59" s="57"/>
      <c r="D59" s="8"/>
      <c r="E59" s="8"/>
      <c r="F59" s="8"/>
      <c r="G59" s="8"/>
      <c r="H59" s="8"/>
      <c r="I59" s="3"/>
      <c r="J59" s="3"/>
    </row>
    <row r="60" spans="1:10" ht="12.75">
      <c r="A60" s="3"/>
      <c r="B60" s="3"/>
      <c r="C60" s="57"/>
      <c r="D60" s="8"/>
      <c r="E60" s="8"/>
      <c r="F60" s="8"/>
      <c r="G60" s="8"/>
      <c r="H60" s="8"/>
      <c r="I60" s="3"/>
      <c r="J60" s="3"/>
    </row>
    <row r="61" spans="1:10" ht="12.75">
      <c r="A61" s="3"/>
      <c r="B61" s="3"/>
      <c r="C61" s="57"/>
      <c r="D61" s="8"/>
      <c r="E61" s="8"/>
      <c r="F61" s="8"/>
      <c r="G61" s="8"/>
      <c r="H61" s="8"/>
      <c r="I61" s="3"/>
      <c r="J61" s="3"/>
    </row>
    <row r="62" spans="1:10" ht="12.75">
      <c r="A62" s="3"/>
      <c r="B62" s="3"/>
      <c r="C62" s="57"/>
      <c r="D62" s="8"/>
      <c r="E62" s="8"/>
      <c r="F62" s="8"/>
      <c r="G62" s="8"/>
      <c r="H62" s="8"/>
      <c r="I62" s="3"/>
      <c r="J62" s="3"/>
    </row>
    <row r="63" spans="1:10" ht="12.75">
      <c r="A63" s="3"/>
      <c r="B63" s="3"/>
      <c r="C63" s="57"/>
      <c r="D63" s="8"/>
      <c r="E63" s="8"/>
      <c r="F63" s="8"/>
      <c r="G63" s="8"/>
      <c r="H63" s="8"/>
      <c r="I63" s="3"/>
      <c r="J63" s="3"/>
    </row>
    <row r="64" spans="1:10" ht="12.75">
      <c r="A64" s="3"/>
      <c r="B64" s="3"/>
      <c r="C64" s="57"/>
      <c r="D64" s="8"/>
      <c r="E64" s="3"/>
      <c r="F64" s="8"/>
      <c r="G64" s="8"/>
      <c r="H64" s="8"/>
      <c r="I64" s="3"/>
      <c r="J64" s="3"/>
    </row>
    <row r="65" spans="1:10" ht="12.75">
      <c r="A65" s="3"/>
      <c r="B65" s="3"/>
      <c r="C65" s="57"/>
      <c r="D65" s="8"/>
      <c r="E65" s="8"/>
      <c r="F65" s="8"/>
      <c r="G65" s="8"/>
      <c r="H65" s="8"/>
      <c r="I65" s="3"/>
      <c r="J65" s="3"/>
    </row>
    <row r="66" spans="1:10" ht="12.75">
      <c r="A66" s="3"/>
      <c r="B66" s="3"/>
      <c r="C66" s="23"/>
      <c r="D66" s="8"/>
      <c r="E66" s="8"/>
      <c r="F66" s="8"/>
      <c r="G66" s="8"/>
      <c r="H66" s="8"/>
      <c r="I66" s="3"/>
      <c r="J66" s="3"/>
    </row>
    <row r="67" spans="1:10" ht="12.75">
      <c r="A67" s="3"/>
      <c r="B67" s="3"/>
      <c r="C67" s="23"/>
      <c r="D67" s="8"/>
      <c r="E67" s="8"/>
      <c r="F67" s="8"/>
      <c r="G67" s="8"/>
      <c r="H67" s="8"/>
      <c r="I67" s="3"/>
      <c r="J67" s="3"/>
    </row>
    <row r="68" spans="1:10" ht="12.75">
      <c r="A68" s="3"/>
      <c r="B68" s="3"/>
      <c r="C68" s="23"/>
      <c r="D68" s="8"/>
      <c r="E68" s="3"/>
      <c r="F68" s="8"/>
      <c r="G68" s="8"/>
      <c r="H68" s="8"/>
      <c r="I68" s="3"/>
      <c r="J68" s="3"/>
    </row>
    <row r="69" spans="1:10" ht="12.75">
      <c r="A69" s="3"/>
      <c r="B69" s="3"/>
      <c r="C69" s="3"/>
      <c r="D69" s="8"/>
      <c r="E69" s="3"/>
      <c r="F69" s="8"/>
      <c r="G69" s="8"/>
      <c r="H69" s="8"/>
      <c r="I69" s="3"/>
      <c r="J69" s="3"/>
    </row>
    <row r="70" spans="1:10" ht="12.75">
      <c r="A70" s="3"/>
      <c r="B70" s="3"/>
      <c r="C70" s="23"/>
      <c r="D70" s="8"/>
      <c r="E70" s="8"/>
      <c r="F70" s="8"/>
      <c r="G70" s="8"/>
      <c r="H70" s="8"/>
      <c r="I70" s="3"/>
      <c r="J70" s="3"/>
    </row>
    <row r="71" spans="1:10" ht="12.75">
      <c r="A71" s="3"/>
      <c r="B71" s="3"/>
      <c r="C71" s="23"/>
      <c r="D71" s="8"/>
      <c r="E71" s="8"/>
      <c r="F71" s="8"/>
      <c r="G71" s="8"/>
      <c r="H71" s="8"/>
      <c r="I71" s="3"/>
      <c r="J71" s="3"/>
    </row>
    <row r="72" spans="1:10" ht="12.75">
      <c r="A72" s="3"/>
      <c r="B72" s="3"/>
      <c r="C72" s="57"/>
      <c r="D72" s="8"/>
      <c r="E72" s="8"/>
      <c r="F72" s="8"/>
      <c r="G72" s="8"/>
      <c r="H72" s="8"/>
      <c r="I72" s="3"/>
      <c r="J72" s="3"/>
    </row>
    <row r="73" spans="1:10" ht="12.75">
      <c r="A73" s="3"/>
      <c r="B73" s="3"/>
      <c r="C73" s="57"/>
      <c r="D73" s="8"/>
      <c r="E73" s="8"/>
      <c r="F73" s="8"/>
      <c r="G73" s="8"/>
      <c r="H73" s="8"/>
      <c r="I73" s="3"/>
      <c r="J73" s="3"/>
    </row>
    <row r="74" spans="1:10" ht="12.75">
      <c r="A74" s="3"/>
      <c r="B74" s="3"/>
      <c r="C74" s="23"/>
      <c r="D74" s="8"/>
      <c r="E74" s="8"/>
      <c r="F74" s="8"/>
      <c r="G74" s="8"/>
      <c r="H74" s="8"/>
      <c r="I74" s="3"/>
      <c r="J74" s="3"/>
    </row>
    <row r="75" spans="1:10" ht="12.75">
      <c r="A75" s="3"/>
      <c r="B75" s="3"/>
      <c r="C75" s="57"/>
      <c r="D75" s="8"/>
      <c r="E75" s="8"/>
      <c r="F75" s="8"/>
      <c r="G75" s="8"/>
      <c r="H75" s="8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58"/>
      <c r="C117" s="58"/>
      <c r="D117" s="58"/>
      <c r="E117" s="58"/>
      <c r="F117" s="58"/>
      <c r="G117" s="58"/>
      <c r="H117" s="58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40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40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40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40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40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40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58"/>
      <c r="C128" s="58"/>
      <c r="D128" s="58"/>
      <c r="E128" s="58"/>
      <c r="F128" s="58"/>
      <c r="G128" s="58"/>
      <c r="H128" s="58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40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40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40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40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40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40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58"/>
      <c r="C139" s="58"/>
      <c r="D139" s="58"/>
      <c r="E139" s="58"/>
      <c r="F139" s="58"/>
      <c r="G139" s="58"/>
      <c r="H139" s="58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40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40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40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40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40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40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58"/>
      <c r="C150" s="58"/>
      <c r="D150" s="58"/>
      <c r="E150" s="58"/>
      <c r="F150" s="58"/>
      <c r="G150" s="58"/>
      <c r="H150" s="58"/>
      <c r="I150" s="58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</sheetData>
  <sheetProtection/>
  <mergeCells count="16">
    <mergeCell ref="B16:B18"/>
    <mergeCell ref="C16:C18"/>
    <mergeCell ref="B4:G4"/>
    <mergeCell ref="B5:E5"/>
    <mergeCell ref="B6:E6"/>
    <mergeCell ref="B11:E11"/>
    <mergeCell ref="B13:B14"/>
    <mergeCell ref="C13:C14"/>
    <mergeCell ref="C30:C31"/>
    <mergeCell ref="B30:B31"/>
    <mergeCell ref="C21:C22"/>
    <mergeCell ref="B21:B22"/>
    <mergeCell ref="C24:C26"/>
    <mergeCell ref="B24:B26"/>
    <mergeCell ref="B27:B29"/>
    <mergeCell ref="C27:C2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1" hidden="1" customWidth="1"/>
    <col min="17" max="20" width="9.140625" style="1" hidden="1" customWidth="1"/>
    <col min="21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46" t="s">
        <v>20</v>
      </c>
      <c r="C2" s="147"/>
      <c r="D2" s="148"/>
      <c r="E2" s="7"/>
      <c r="G2" s="149" t="s">
        <v>21</v>
      </c>
      <c r="H2" s="143"/>
      <c r="I2" s="143"/>
      <c r="J2" s="143"/>
      <c r="K2" s="143"/>
      <c r="L2" s="143"/>
      <c r="M2" s="143"/>
      <c r="N2" s="150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20" t="s">
        <v>22</v>
      </c>
      <c r="C3" s="21" t="s">
        <v>23</v>
      </c>
      <c r="D3" s="22" t="s">
        <v>24</v>
      </c>
      <c r="E3" s="3"/>
      <c r="G3" s="32" t="s">
        <v>28</v>
      </c>
      <c r="H3" s="31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35</v>
      </c>
      <c r="N3" s="71" t="s">
        <v>6</v>
      </c>
      <c r="P3" s="39"/>
      <c r="Q3" s="3"/>
      <c r="R3" s="40"/>
      <c r="S3" s="3"/>
      <c r="T3" s="3"/>
      <c r="U3" s="3"/>
      <c r="V3" s="3"/>
      <c r="W3" s="3"/>
    </row>
    <row r="4" spans="2:23" ht="13.5" thickTop="1">
      <c r="B4" s="18">
        <v>1</v>
      </c>
      <c r="C4" s="80" t="s">
        <v>62</v>
      </c>
      <c r="D4" s="19">
        <v>62</v>
      </c>
      <c r="G4" s="33">
        <v>1</v>
      </c>
      <c r="H4" s="83" t="s">
        <v>17</v>
      </c>
      <c r="I4" s="28">
        <v>6</v>
      </c>
      <c r="J4" s="24">
        <v>0.28750000000000003</v>
      </c>
      <c r="K4" s="25" t="s">
        <v>7</v>
      </c>
      <c r="L4" s="25" t="s">
        <v>7</v>
      </c>
      <c r="M4" s="84" t="s">
        <v>7</v>
      </c>
      <c r="N4" s="72">
        <f aca="true" t="shared" si="0" ref="N4:N13">SUM(P4:T4)</f>
        <v>738</v>
      </c>
      <c r="P4" s="41">
        <f>I4*100</f>
        <v>600</v>
      </c>
      <c r="Q4" s="3">
        <f>FLOOR((((HOUR(J4)*60)+MINUTE(J4))/3),1)</f>
        <v>138</v>
      </c>
      <c r="R4" s="98">
        <f>IF(K4="ano",50,0)</f>
        <v>0</v>
      </c>
      <c r="S4" s="98">
        <f>IF(L4="ano",-50,0)</f>
        <v>0</v>
      </c>
      <c r="T4" s="98">
        <f>IF(M4="ano",-75,0)</f>
        <v>0</v>
      </c>
      <c r="U4" s="3"/>
      <c r="V4" s="3"/>
      <c r="W4" s="3"/>
    </row>
    <row r="5" spans="2:23" ht="12.75">
      <c r="B5" s="14">
        <v>2</v>
      </c>
      <c r="C5" s="81" t="s">
        <v>27</v>
      </c>
      <c r="D5" s="16">
        <v>77</v>
      </c>
      <c r="G5" s="34">
        <v>2</v>
      </c>
      <c r="H5" s="85" t="s">
        <v>15</v>
      </c>
      <c r="I5" s="29">
        <v>3</v>
      </c>
      <c r="J5" s="26">
        <v>0.28541666666666665</v>
      </c>
      <c r="K5" s="81" t="s">
        <v>7</v>
      </c>
      <c r="L5" s="15" t="s">
        <v>7</v>
      </c>
      <c r="M5" s="51" t="s">
        <v>7</v>
      </c>
      <c r="N5" s="54">
        <f t="shared" si="0"/>
        <v>437</v>
      </c>
      <c r="P5" s="41">
        <f aca="true" t="shared" si="1" ref="P5:P17">I5*100</f>
        <v>300</v>
      </c>
      <c r="Q5" s="3">
        <f aca="true" t="shared" si="2" ref="Q5:Q17">FLOOR((((HOUR(J5)*60)+MINUTE(J5))/3),1)</f>
        <v>137</v>
      </c>
      <c r="R5" s="98">
        <f aca="true" t="shared" si="3" ref="R5:R17">IF(K5="ano",50,0)</f>
        <v>0</v>
      </c>
      <c r="S5" s="98">
        <f aca="true" t="shared" si="4" ref="S5:S17">IF(L5="ano",-50,0)</f>
        <v>0</v>
      </c>
      <c r="T5" s="98">
        <f aca="true" t="shared" si="5" ref="T5:T17">IF(M5="ano",-75,0)</f>
        <v>0</v>
      </c>
      <c r="U5" s="3"/>
      <c r="V5" s="3"/>
      <c r="W5" s="3"/>
    </row>
    <row r="6" spans="2:23" ht="12.75">
      <c r="B6" s="11">
        <v>3</v>
      </c>
      <c r="C6" s="82" t="s">
        <v>26</v>
      </c>
      <c r="D6" s="13">
        <v>78</v>
      </c>
      <c r="G6" s="35">
        <v>3</v>
      </c>
      <c r="H6" s="86" t="s">
        <v>9</v>
      </c>
      <c r="I6" s="30">
        <v>2</v>
      </c>
      <c r="J6" s="27">
        <v>0.28750000000000003</v>
      </c>
      <c r="K6" s="82" t="s">
        <v>7</v>
      </c>
      <c r="L6" s="82" t="s">
        <v>7</v>
      </c>
      <c r="M6" s="87" t="s">
        <v>7</v>
      </c>
      <c r="N6" s="55">
        <f t="shared" si="0"/>
        <v>338</v>
      </c>
      <c r="P6" s="41">
        <f t="shared" si="1"/>
        <v>200</v>
      </c>
      <c r="Q6" s="3">
        <f t="shared" si="2"/>
        <v>138</v>
      </c>
      <c r="R6" s="98">
        <f t="shared" si="3"/>
        <v>0</v>
      </c>
      <c r="S6" s="98">
        <f t="shared" si="4"/>
        <v>0</v>
      </c>
      <c r="T6" s="98">
        <f t="shared" si="5"/>
        <v>0</v>
      </c>
      <c r="U6" s="3"/>
      <c r="V6" s="3"/>
      <c r="W6" s="3"/>
    </row>
    <row r="7" spans="2:23" ht="12.75">
      <c r="B7" s="14">
        <v>4</v>
      </c>
      <c r="C7" s="81" t="s">
        <v>39</v>
      </c>
      <c r="D7" s="16">
        <v>80</v>
      </c>
      <c r="G7" s="34">
        <v>4</v>
      </c>
      <c r="H7" s="85" t="s">
        <v>18</v>
      </c>
      <c r="I7" s="29">
        <v>2</v>
      </c>
      <c r="J7" s="26">
        <v>0.28611111111111115</v>
      </c>
      <c r="K7" s="81" t="s">
        <v>7</v>
      </c>
      <c r="L7" s="15" t="s">
        <v>7</v>
      </c>
      <c r="M7" s="51" t="s">
        <v>7</v>
      </c>
      <c r="N7" s="54">
        <f t="shared" si="0"/>
        <v>337</v>
      </c>
      <c r="P7" s="41">
        <f t="shared" si="1"/>
        <v>200</v>
      </c>
      <c r="Q7" s="3">
        <f t="shared" si="2"/>
        <v>137</v>
      </c>
      <c r="R7" s="98">
        <f t="shared" si="3"/>
        <v>0</v>
      </c>
      <c r="S7" s="98">
        <f t="shared" si="4"/>
        <v>0</v>
      </c>
      <c r="T7" s="98">
        <f t="shared" si="5"/>
        <v>0</v>
      </c>
      <c r="U7" s="3"/>
      <c r="V7" s="3"/>
      <c r="W7" s="3"/>
    </row>
    <row r="8" spans="2:23" ht="13.5" thickBot="1">
      <c r="B8" s="115">
        <v>5</v>
      </c>
      <c r="C8" s="91" t="s">
        <v>63</v>
      </c>
      <c r="D8" s="17">
        <v>400</v>
      </c>
      <c r="G8" s="35">
        <v>5</v>
      </c>
      <c r="H8" s="86" t="s">
        <v>66</v>
      </c>
      <c r="I8" s="30">
        <v>2</v>
      </c>
      <c r="J8" s="27">
        <v>0.2625</v>
      </c>
      <c r="K8" s="82" t="s">
        <v>7</v>
      </c>
      <c r="L8" s="12" t="s">
        <v>7</v>
      </c>
      <c r="M8" s="52" t="s">
        <v>7</v>
      </c>
      <c r="N8" s="55">
        <f t="shared" si="0"/>
        <v>326</v>
      </c>
      <c r="P8" s="41">
        <f t="shared" si="1"/>
        <v>200</v>
      </c>
      <c r="Q8" s="3">
        <f t="shared" si="2"/>
        <v>126</v>
      </c>
      <c r="R8" s="98">
        <f t="shared" si="3"/>
        <v>0</v>
      </c>
      <c r="S8" s="98">
        <f t="shared" si="4"/>
        <v>0</v>
      </c>
      <c r="T8" s="98">
        <f t="shared" si="5"/>
        <v>0</v>
      </c>
      <c r="U8" s="3"/>
      <c r="V8" s="3"/>
      <c r="W8" s="3"/>
    </row>
    <row r="9" spans="2:23" ht="13.5" thickTop="1">
      <c r="B9" s="3"/>
      <c r="C9" s="94"/>
      <c r="D9" s="3"/>
      <c r="G9" s="34">
        <v>6</v>
      </c>
      <c r="H9" s="85" t="s">
        <v>43</v>
      </c>
      <c r="I9" s="29">
        <v>2</v>
      </c>
      <c r="J9" s="26">
        <v>0.1125</v>
      </c>
      <c r="K9" s="81" t="s">
        <v>7</v>
      </c>
      <c r="L9" s="15" t="s">
        <v>7</v>
      </c>
      <c r="M9" s="51" t="s">
        <v>7</v>
      </c>
      <c r="N9" s="54">
        <f t="shared" si="0"/>
        <v>254</v>
      </c>
      <c r="P9" s="41">
        <f t="shared" si="1"/>
        <v>200</v>
      </c>
      <c r="Q9" s="3">
        <f t="shared" si="2"/>
        <v>54</v>
      </c>
      <c r="R9" s="98">
        <f t="shared" si="3"/>
        <v>0</v>
      </c>
      <c r="S9" s="98">
        <f t="shared" si="4"/>
        <v>0</v>
      </c>
      <c r="T9" s="98">
        <f t="shared" si="5"/>
        <v>0</v>
      </c>
      <c r="U9" s="3"/>
      <c r="V9" s="3"/>
      <c r="W9" s="3"/>
    </row>
    <row r="10" spans="2:23" ht="12.75">
      <c r="B10" s="3"/>
      <c r="C10" s="94"/>
      <c r="D10" s="3"/>
      <c r="G10" s="36">
        <v>7</v>
      </c>
      <c r="H10" s="86" t="s">
        <v>45</v>
      </c>
      <c r="I10" s="30">
        <v>1</v>
      </c>
      <c r="J10" s="27">
        <v>0.28611111111111115</v>
      </c>
      <c r="K10" s="82" t="s">
        <v>7</v>
      </c>
      <c r="L10" s="82" t="s">
        <v>7</v>
      </c>
      <c r="M10" s="87" t="s">
        <v>7</v>
      </c>
      <c r="N10" s="55">
        <f t="shared" si="0"/>
        <v>237</v>
      </c>
      <c r="P10" s="41">
        <f t="shared" si="1"/>
        <v>100</v>
      </c>
      <c r="Q10" s="3">
        <f t="shared" si="2"/>
        <v>137</v>
      </c>
      <c r="R10" s="98">
        <f t="shared" si="3"/>
        <v>0</v>
      </c>
      <c r="S10" s="98">
        <f t="shared" si="4"/>
        <v>0</v>
      </c>
      <c r="T10" s="98">
        <f t="shared" si="5"/>
        <v>0</v>
      </c>
      <c r="U10" s="3"/>
      <c r="V10" s="3"/>
      <c r="W10" s="3"/>
    </row>
    <row r="11" spans="1:23" ht="12.75">
      <c r="A11" s="3"/>
      <c r="B11" s="3"/>
      <c r="C11" s="3"/>
      <c r="D11" s="3"/>
      <c r="E11" s="3"/>
      <c r="G11" s="34">
        <v>8</v>
      </c>
      <c r="H11" s="85" t="s">
        <v>50</v>
      </c>
      <c r="I11" s="29">
        <v>1</v>
      </c>
      <c r="J11" s="26">
        <v>0.25416666666666665</v>
      </c>
      <c r="K11" s="81" t="s">
        <v>7</v>
      </c>
      <c r="L11" s="81" t="s">
        <v>7</v>
      </c>
      <c r="M11" s="88" t="s">
        <v>7</v>
      </c>
      <c r="N11" s="54">
        <f t="shared" si="0"/>
        <v>222</v>
      </c>
      <c r="P11" s="41">
        <f t="shared" si="1"/>
        <v>100</v>
      </c>
      <c r="Q11" s="3">
        <f t="shared" si="2"/>
        <v>122</v>
      </c>
      <c r="R11" s="98">
        <f t="shared" si="3"/>
        <v>0</v>
      </c>
      <c r="S11" s="98">
        <f t="shared" si="4"/>
        <v>0</v>
      </c>
      <c r="T11" s="98">
        <f t="shared" si="5"/>
        <v>0</v>
      </c>
      <c r="U11" s="3"/>
      <c r="V11" s="3"/>
      <c r="W11" s="3"/>
    </row>
    <row r="12" spans="1:23" ht="13.5" thickBot="1">
      <c r="A12" s="3"/>
      <c r="B12" s="3"/>
      <c r="C12" s="3"/>
      <c r="D12" s="3"/>
      <c r="E12" s="3"/>
      <c r="G12" s="36">
        <v>9</v>
      </c>
      <c r="H12" s="86" t="s">
        <v>56</v>
      </c>
      <c r="I12" s="30">
        <v>1</v>
      </c>
      <c r="J12" s="27">
        <v>0.09861111111111111</v>
      </c>
      <c r="K12" s="82" t="s">
        <v>7</v>
      </c>
      <c r="L12" s="12" t="s">
        <v>7</v>
      </c>
      <c r="M12" s="52" t="s">
        <v>7</v>
      </c>
      <c r="N12" s="55">
        <f t="shared" si="0"/>
        <v>147</v>
      </c>
      <c r="P12" s="41">
        <f t="shared" si="1"/>
        <v>100</v>
      </c>
      <c r="Q12" s="3">
        <f t="shared" si="2"/>
        <v>47</v>
      </c>
      <c r="R12" s="98">
        <f t="shared" si="3"/>
        <v>0</v>
      </c>
      <c r="S12" s="98">
        <f t="shared" si="4"/>
        <v>0</v>
      </c>
      <c r="T12" s="98">
        <f t="shared" si="5"/>
        <v>0</v>
      </c>
      <c r="U12" s="3"/>
      <c r="V12" s="3"/>
      <c r="W12" s="3"/>
    </row>
    <row r="13" spans="1:23" ht="14.25" thickBot="1" thickTop="1">
      <c r="A13" s="3"/>
      <c r="B13" s="146" t="s">
        <v>38</v>
      </c>
      <c r="C13" s="147"/>
      <c r="D13" s="148"/>
      <c r="E13" s="3"/>
      <c r="G13" s="119">
        <v>10</v>
      </c>
      <c r="H13" s="120" t="s">
        <v>53</v>
      </c>
      <c r="I13" s="121">
        <v>0</v>
      </c>
      <c r="J13" s="122">
        <v>0.2736111111111111</v>
      </c>
      <c r="K13" s="89" t="s">
        <v>7</v>
      </c>
      <c r="L13" s="89" t="s">
        <v>7</v>
      </c>
      <c r="M13" s="123" t="s">
        <v>7</v>
      </c>
      <c r="N13" s="124">
        <f t="shared" si="0"/>
        <v>131</v>
      </c>
      <c r="P13" s="41">
        <f t="shared" si="1"/>
        <v>0</v>
      </c>
      <c r="Q13" s="3">
        <f t="shared" si="2"/>
        <v>131</v>
      </c>
      <c r="R13" s="98">
        <f t="shared" si="3"/>
        <v>0</v>
      </c>
      <c r="S13" s="98">
        <f t="shared" si="4"/>
        <v>0</v>
      </c>
      <c r="T13" s="98">
        <f t="shared" si="5"/>
        <v>0</v>
      </c>
      <c r="U13" s="3"/>
      <c r="V13" s="3"/>
      <c r="W13" s="3"/>
    </row>
    <row r="14" spans="1:23" ht="14.25" thickBot="1" thickTop="1">
      <c r="A14" s="3"/>
      <c r="B14" s="20" t="s">
        <v>22</v>
      </c>
      <c r="C14" s="21" t="s">
        <v>23</v>
      </c>
      <c r="D14" s="22" t="s">
        <v>24</v>
      </c>
      <c r="E14" s="3"/>
      <c r="G14" s="44"/>
      <c r="H14" s="93"/>
      <c r="I14" s="3"/>
      <c r="J14" s="40"/>
      <c r="K14" s="94"/>
      <c r="L14" s="94"/>
      <c r="M14" s="94"/>
      <c r="N14" s="3"/>
      <c r="P14" s="41">
        <f t="shared" si="1"/>
        <v>0</v>
      </c>
      <c r="Q14" s="3">
        <f t="shared" si="2"/>
        <v>0</v>
      </c>
      <c r="R14" s="98">
        <f t="shared" si="3"/>
        <v>0</v>
      </c>
      <c r="S14" s="98">
        <f t="shared" si="4"/>
        <v>0</v>
      </c>
      <c r="T14" s="98">
        <f t="shared" si="5"/>
        <v>0</v>
      </c>
      <c r="U14" s="3"/>
      <c r="V14" s="3"/>
      <c r="W14" s="3"/>
    </row>
    <row r="15" spans="1:23" ht="13.5" thickTop="1">
      <c r="A15" s="3"/>
      <c r="B15" s="18">
        <v>1</v>
      </c>
      <c r="C15" s="80" t="s">
        <v>49</v>
      </c>
      <c r="D15" s="19">
        <v>56</v>
      </c>
      <c r="E15" s="3"/>
      <c r="F15" s="3"/>
      <c r="G15" s="43"/>
      <c r="H15" s="93"/>
      <c r="I15" s="3"/>
      <c r="J15" s="40"/>
      <c r="K15" s="94"/>
      <c r="L15" s="94"/>
      <c r="M15" s="94"/>
      <c r="N15" s="3"/>
      <c r="O15" s="3"/>
      <c r="P15" s="41">
        <f t="shared" si="1"/>
        <v>0</v>
      </c>
      <c r="Q15" s="3">
        <f t="shared" si="2"/>
        <v>0</v>
      </c>
      <c r="R15" s="98">
        <f t="shared" si="3"/>
        <v>0</v>
      </c>
      <c r="S15" s="98">
        <f t="shared" si="4"/>
        <v>0</v>
      </c>
      <c r="T15" s="98">
        <f t="shared" si="5"/>
        <v>0</v>
      </c>
      <c r="U15" s="3"/>
      <c r="V15" s="3"/>
      <c r="W15" s="3"/>
    </row>
    <row r="16" spans="1:23" ht="12.75">
      <c r="A16" s="3"/>
      <c r="B16" s="14">
        <v>2</v>
      </c>
      <c r="C16" s="81" t="s">
        <v>25</v>
      </c>
      <c r="D16" s="16">
        <v>61</v>
      </c>
      <c r="E16" s="3"/>
      <c r="F16" s="3"/>
      <c r="G16" s="44"/>
      <c r="H16" s="93"/>
      <c r="I16" s="3"/>
      <c r="J16" s="40"/>
      <c r="K16" s="3"/>
      <c r="L16" s="3"/>
      <c r="M16" s="94"/>
      <c r="N16" s="3"/>
      <c r="O16" s="3"/>
      <c r="P16" s="41">
        <f t="shared" si="1"/>
        <v>0</v>
      </c>
      <c r="Q16" s="3">
        <f t="shared" si="2"/>
        <v>0</v>
      </c>
      <c r="R16" s="98">
        <f t="shared" si="3"/>
        <v>0</v>
      </c>
      <c r="S16" s="98">
        <f t="shared" si="4"/>
        <v>0</v>
      </c>
      <c r="T16" s="98">
        <f t="shared" si="5"/>
        <v>0</v>
      </c>
      <c r="U16" s="3"/>
      <c r="V16" s="3"/>
      <c r="W16" s="3"/>
    </row>
    <row r="17" spans="1:23" ht="12.75">
      <c r="A17" s="3"/>
      <c r="B17" s="11">
        <v>3</v>
      </c>
      <c r="C17" s="82" t="s">
        <v>48</v>
      </c>
      <c r="D17" s="13">
        <v>66</v>
      </c>
      <c r="E17" s="3"/>
      <c r="F17" s="3"/>
      <c r="G17" s="43"/>
      <c r="H17" s="93"/>
      <c r="I17" s="3"/>
      <c r="J17" s="40"/>
      <c r="K17" s="94"/>
      <c r="L17" s="3"/>
      <c r="M17" s="3"/>
      <c r="N17" s="3"/>
      <c r="O17" s="3"/>
      <c r="P17" s="41">
        <f t="shared" si="1"/>
        <v>0</v>
      </c>
      <c r="Q17" s="3">
        <f t="shared" si="2"/>
        <v>0</v>
      </c>
      <c r="R17" s="98">
        <f t="shared" si="3"/>
        <v>0</v>
      </c>
      <c r="S17" s="98">
        <f t="shared" si="4"/>
        <v>0</v>
      </c>
      <c r="T17" s="98">
        <f t="shared" si="5"/>
        <v>0</v>
      </c>
      <c r="U17" s="3"/>
      <c r="V17" s="3"/>
      <c r="W17" s="3"/>
    </row>
    <row r="18" spans="1:23" ht="12.75">
      <c r="A18" s="3"/>
      <c r="B18" s="14">
        <v>4</v>
      </c>
      <c r="C18" s="81" t="s">
        <v>64</v>
      </c>
      <c r="D18" s="16">
        <v>69</v>
      </c>
      <c r="E18" s="3"/>
      <c r="F18" s="3"/>
      <c r="G18" s="44"/>
      <c r="H18" s="93"/>
      <c r="I18" s="3"/>
      <c r="J18" s="40"/>
      <c r="K18" s="94"/>
      <c r="L18" s="94"/>
      <c r="M18" s="94"/>
      <c r="N18" s="3"/>
      <c r="O18" s="3"/>
      <c r="P18" s="39"/>
      <c r="Q18" s="3"/>
      <c r="R18" s="40"/>
      <c r="S18" s="3"/>
      <c r="T18" s="3"/>
      <c r="U18" s="3"/>
      <c r="V18" s="3"/>
      <c r="W18" s="3"/>
    </row>
    <row r="19" spans="1:23" ht="13.5" thickBot="1">
      <c r="A19" s="3"/>
      <c r="B19" s="115">
        <v>5</v>
      </c>
      <c r="C19" s="91" t="s">
        <v>65</v>
      </c>
      <c r="D19" s="17">
        <v>77</v>
      </c>
      <c r="E19" s="3"/>
      <c r="F19" s="3"/>
      <c r="G19" s="43"/>
      <c r="H19" s="93"/>
      <c r="I19" s="3"/>
      <c r="J19" s="40"/>
      <c r="K19" s="94"/>
      <c r="L19" s="3"/>
      <c r="M19" s="3"/>
      <c r="N19" s="3"/>
      <c r="O19" s="3"/>
      <c r="P19" s="39"/>
      <c r="Q19" s="3">
        <f>FLOOR(123.77777,1)</f>
        <v>123</v>
      </c>
      <c r="R19" s="40"/>
      <c r="S19" s="3"/>
      <c r="T19" s="3"/>
      <c r="U19" s="3"/>
      <c r="V19" s="3"/>
      <c r="W19" s="3"/>
    </row>
    <row r="20" spans="1:23" ht="13.5" thickTop="1">
      <c r="A20" s="3"/>
      <c r="B20" s="3"/>
      <c r="C20" s="94"/>
      <c r="D20" s="3"/>
      <c r="E20" s="3"/>
      <c r="F20" s="3"/>
      <c r="G20" s="43"/>
      <c r="H20" s="93"/>
      <c r="I20" s="3"/>
      <c r="J20" s="40"/>
      <c r="K20" s="94"/>
      <c r="L20" s="3"/>
      <c r="M20" s="3"/>
      <c r="N20" s="3"/>
      <c r="O20" s="3"/>
      <c r="P20" s="39"/>
      <c r="Q20" s="3"/>
      <c r="R20" s="40"/>
      <c r="S20" s="3"/>
      <c r="T20" s="3"/>
      <c r="U20" s="3"/>
      <c r="V20" s="3"/>
      <c r="W20" s="3"/>
    </row>
    <row r="21" spans="1:23" ht="12.75">
      <c r="A21" s="3"/>
      <c r="B21" s="3"/>
      <c r="C21" s="94"/>
      <c r="D21" s="3"/>
      <c r="E21" s="3"/>
      <c r="F21" s="3"/>
      <c r="G21" s="43"/>
      <c r="H21" s="93"/>
      <c r="I21" s="3"/>
      <c r="J21" s="40"/>
      <c r="K21" s="94"/>
      <c r="L21" s="3"/>
      <c r="M21" s="3"/>
      <c r="N21" s="3"/>
      <c r="O21" s="3"/>
      <c r="P21" s="41"/>
      <c r="Q21" s="3"/>
      <c r="R21" s="40"/>
      <c r="S21" s="3"/>
      <c r="T21" s="3"/>
      <c r="U21" s="3"/>
      <c r="V21" s="3"/>
      <c r="W21" s="3"/>
    </row>
    <row r="22" spans="1:23" ht="12.75">
      <c r="A22" s="3"/>
      <c r="B22" s="3"/>
      <c r="C22" s="3"/>
      <c r="D22" s="3"/>
      <c r="E22" s="3"/>
      <c r="F22" s="3"/>
      <c r="G22" s="43"/>
      <c r="H22" s="93"/>
      <c r="I22" s="3"/>
      <c r="J22" s="40"/>
      <c r="K22" s="94"/>
      <c r="L22" s="94"/>
      <c r="M22" s="94"/>
      <c r="N22" s="3"/>
      <c r="O22" s="3"/>
      <c r="P22" s="41"/>
      <c r="Q22" s="3"/>
      <c r="R22" s="40"/>
      <c r="S22" s="3"/>
      <c r="T22" s="3"/>
      <c r="U22" s="3"/>
      <c r="V22" s="3"/>
      <c r="W22" s="3"/>
    </row>
    <row r="23" spans="1:23" ht="12.75">
      <c r="A23" s="3"/>
      <c r="B23" s="3"/>
      <c r="C23" s="3"/>
      <c r="D23" s="3"/>
      <c r="E23" s="3"/>
      <c r="F23" s="3"/>
      <c r="G23" s="43"/>
      <c r="H23" s="93"/>
      <c r="I23" s="3"/>
      <c r="J23" s="40"/>
      <c r="K23" s="94"/>
      <c r="L23" s="94"/>
      <c r="M23" s="94"/>
      <c r="N23" s="3"/>
      <c r="O23" s="3"/>
      <c r="P23" s="41"/>
      <c r="Q23" s="3"/>
      <c r="R23" s="40"/>
      <c r="S23" s="3"/>
      <c r="T23" s="3"/>
      <c r="U23" s="3"/>
      <c r="V23" s="3"/>
      <c r="W23" s="3"/>
    </row>
    <row r="24" spans="1:23" ht="12.75">
      <c r="A24" s="3"/>
      <c r="B24" s="58"/>
      <c r="C24" s="58"/>
      <c r="D24" s="58"/>
      <c r="E24" s="3"/>
      <c r="F24" s="3"/>
      <c r="G24" s="43"/>
      <c r="H24" s="93"/>
      <c r="I24" s="3"/>
      <c r="J24" s="40"/>
      <c r="K24" s="94"/>
      <c r="L24" s="3"/>
      <c r="M24" s="3"/>
      <c r="N24" s="3"/>
      <c r="O24" s="3"/>
      <c r="P24" s="39"/>
      <c r="Q24" s="3"/>
      <c r="R24" s="40"/>
      <c r="S24" s="3"/>
      <c r="T24" s="3"/>
      <c r="U24" s="3"/>
      <c r="V24" s="3"/>
      <c r="W24" s="3"/>
    </row>
    <row r="25" spans="1:23" ht="12.75">
      <c r="A25" s="3"/>
      <c r="B25" s="3"/>
      <c r="C25" s="3"/>
      <c r="D25" s="3"/>
      <c r="E25" s="3"/>
      <c r="F25" s="3"/>
      <c r="G25" s="43"/>
      <c r="H25" s="93"/>
      <c r="I25" s="3"/>
      <c r="J25" s="40"/>
      <c r="K25" s="94"/>
      <c r="L25" s="94"/>
      <c r="M25" s="94"/>
      <c r="N25" s="3"/>
      <c r="O25" s="3"/>
      <c r="P25" s="39"/>
      <c r="Q25" s="3"/>
      <c r="R25" s="40"/>
      <c r="S25" s="3"/>
      <c r="T25" s="3"/>
      <c r="U25" s="3"/>
      <c r="V25" s="3"/>
      <c r="W25" s="3"/>
    </row>
    <row r="26" spans="1:23" ht="12.75">
      <c r="A26" s="3"/>
      <c r="B26" s="3"/>
      <c r="C26" s="3"/>
      <c r="D26" s="3"/>
      <c r="E26" s="3"/>
      <c r="F26" s="3"/>
      <c r="G26" s="43"/>
      <c r="H26" s="93"/>
      <c r="I26" s="3"/>
      <c r="J26" s="40"/>
      <c r="K26" s="94"/>
      <c r="L26" s="3"/>
      <c r="M26" s="3"/>
      <c r="N26" s="3"/>
      <c r="O26" s="3"/>
      <c r="P26" s="41"/>
      <c r="Q26" s="3"/>
      <c r="R26" s="40"/>
      <c r="S26" s="3"/>
      <c r="T26" s="3"/>
      <c r="U26" s="3"/>
      <c r="V26" s="3"/>
      <c r="W26" s="3"/>
    </row>
    <row r="27" spans="1:23" ht="12.75">
      <c r="A27" s="3"/>
      <c r="B27" s="3"/>
      <c r="C27" s="3"/>
      <c r="D27" s="3"/>
      <c r="E27" s="3"/>
      <c r="F27" s="3"/>
      <c r="G27" s="43"/>
      <c r="H27" s="93"/>
      <c r="I27" s="3"/>
      <c r="J27" s="40"/>
      <c r="K27" s="94"/>
      <c r="L27" s="3"/>
      <c r="M27" s="3"/>
      <c r="N27" s="3"/>
      <c r="O27" s="3"/>
      <c r="P27" s="41"/>
      <c r="Q27" s="3"/>
      <c r="R27" s="40"/>
      <c r="S27" s="3"/>
      <c r="T27" s="3"/>
      <c r="U27" s="3"/>
      <c r="V27" s="3"/>
      <c r="W27" s="3"/>
    </row>
    <row r="28" spans="1:23" ht="12.75">
      <c r="A28" s="3"/>
      <c r="B28" s="3"/>
      <c r="C28" s="3"/>
      <c r="D28" s="3"/>
      <c r="E28" s="3"/>
      <c r="F28" s="3"/>
      <c r="G28" s="43"/>
      <c r="H28" s="93"/>
      <c r="I28" s="3"/>
      <c r="J28" s="40"/>
      <c r="K28" s="94"/>
      <c r="L28" s="3"/>
      <c r="M28" s="3"/>
      <c r="N28" s="3"/>
      <c r="O28" s="3"/>
      <c r="P28" s="39"/>
      <c r="Q28" s="3"/>
      <c r="R28" s="40"/>
      <c r="S28" s="3"/>
      <c r="T28" s="3"/>
      <c r="U28" s="3"/>
      <c r="V28" s="3"/>
      <c r="W28" s="3"/>
    </row>
    <row r="29" spans="1:23" ht="12.75">
      <c r="A29" s="3"/>
      <c r="B29" s="3"/>
      <c r="C29" s="3"/>
      <c r="D29" s="3"/>
      <c r="E29" s="3"/>
      <c r="F29" s="3"/>
      <c r="G29" s="44"/>
      <c r="H29" s="93"/>
      <c r="I29" s="3"/>
      <c r="J29" s="40"/>
      <c r="K29" s="94"/>
      <c r="L29" s="94"/>
      <c r="M29" s="94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1" ht="12.75">
      <c r="A30" s="3"/>
      <c r="B30" s="3"/>
      <c r="C30" s="3"/>
      <c r="D30" s="3"/>
      <c r="E30" s="3"/>
      <c r="F30" s="3"/>
      <c r="G30" s="43"/>
      <c r="H30" s="93"/>
      <c r="I30" s="3"/>
      <c r="J30" s="40"/>
      <c r="K30" s="94"/>
      <c r="L30" s="94"/>
      <c r="M30" s="94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44"/>
      <c r="H31" s="93"/>
      <c r="I31" s="3"/>
      <c r="J31" s="40"/>
      <c r="K31" s="94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/>
      <c r="C32" s="3"/>
      <c r="D32" s="3"/>
      <c r="E32" s="3"/>
      <c r="F32" s="3"/>
      <c r="G32" s="43"/>
      <c r="H32" s="93"/>
      <c r="I32" s="3"/>
      <c r="J32" s="40"/>
      <c r="K32" s="94"/>
      <c r="L32" s="94"/>
      <c r="M32" s="94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44"/>
      <c r="H33" s="93"/>
      <c r="I33" s="3"/>
      <c r="J33" s="40"/>
      <c r="K33" s="94"/>
      <c r="L33" s="94"/>
      <c r="M33" s="94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/>
      <c r="C34" s="3"/>
      <c r="D34" s="3"/>
      <c r="E34" s="3"/>
      <c r="F34" s="3"/>
      <c r="G34" s="44"/>
      <c r="H34" s="93"/>
      <c r="I34" s="3"/>
      <c r="J34" s="40"/>
      <c r="K34" s="94"/>
      <c r="L34" s="94"/>
      <c r="M34" s="94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58"/>
      <c r="C35" s="58"/>
      <c r="D35" s="58"/>
      <c r="E35" s="3"/>
      <c r="F35" s="3"/>
      <c r="G35" s="43"/>
      <c r="H35" s="93"/>
      <c r="I35" s="3"/>
      <c r="J35" s="40"/>
      <c r="K35" s="94"/>
      <c r="L35" s="94"/>
      <c r="M35" s="94"/>
      <c r="N35" s="3"/>
      <c r="O35" s="3"/>
      <c r="P35" s="3"/>
      <c r="Q35" s="3"/>
      <c r="R35" s="3"/>
      <c r="S35" s="3"/>
      <c r="T35" s="3"/>
      <c r="U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23"/>
      <c r="I37" s="3"/>
      <c r="J37" s="2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23"/>
      <c r="I38" s="3"/>
      <c r="J38" s="23"/>
      <c r="K38" s="3"/>
      <c r="L38" s="3"/>
      <c r="M38" s="3"/>
      <c r="N38" s="3"/>
      <c r="O38" s="3"/>
    </row>
    <row r="39" spans="1:11" ht="12.75">
      <c r="A39" s="3"/>
      <c r="B39" s="3"/>
      <c r="C39" s="3"/>
      <c r="D39" s="3"/>
      <c r="E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J43" s="3"/>
      <c r="K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</sheetData>
  <sheetProtection/>
  <mergeCells count="3">
    <mergeCell ref="B2:D2"/>
    <mergeCell ref="B13:D13"/>
    <mergeCell ref="G2:N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1" hidden="1" customWidth="1"/>
    <col min="17" max="20" width="9.140625" style="1" hidden="1" customWidth="1"/>
    <col min="21" max="28" width="9.140625" style="3" customWidth="1"/>
    <col min="29" max="16384" width="9.140625" style="1" customWidth="1"/>
  </cols>
  <sheetData>
    <row r="1" spans="16:20" ht="13.5" thickBot="1">
      <c r="P1" s="3"/>
      <c r="Q1" s="3"/>
      <c r="R1" s="3"/>
      <c r="S1" s="3"/>
      <c r="T1" s="3"/>
    </row>
    <row r="2" spans="2:20" ht="14.25" thickBot="1" thickTop="1">
      <c r="B2" s="146" t="s">
        <v>20</v>
      </c>
      <c r="C2" s="147"/>
      <c r="D2" s="148"/>
      <c r="E2" s="7"/>
      <c r="G2" s="149" t="s">
        <v>36</v>
      </c>
      <c r="H2" s="143"/>
      <c r="I2" s="143"/>
      <c r="J2" s="143"/>
      <c r="K2" s="143"/>
      <c r="L2" s="143"/>
      <c r="M2" s="143"/>
      <c r="N2" s="150"/>
      <c r="P2" s="3"/>
      <c r="Q2" s="3"/>
      <c r="R2" s="3"/>
      <c r="S2" s="3"/>
      <c r="T2" s="3"/>
    </row>
    <row r="3" spans="2:20" ht="14.25" thickBot="1" thickTop="1">
      <c r="B3" s="20" t="s">
        <v>22</v>
      </c>
      <c r="C3" s="21" t="s">
        <v>23</v>
      </c>
      <c r="D3" s="22" t="s">
        <v>24</v>
      </c>
      <c r="E3" s="3"/>
      <c r="G3" s="32" t="s">
        <v>28</v>
      </c>
      <c r="H3" s="31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35</v>
      </c>
      <c r="N3" s="71" t="s">
        <v>6</v>
      </c>
      <c r="P3" s="39"/>
      <c r="Q3" s="3"/>
      <c r="R3" s="40"/>
      <c r="S3" s="3"/>
      <c r="T3" s="3"/>
    </row>
    <row r="4" spans="2:26" ht="13.5" thickTop="1">
      <c r="B4" s="18">
        <v>1</v>
      </c>
      <c r="C4" s="80" t="s">
        <v>62</v>
      </c>
      <c r="D4" s="19">
        <v>62</v>
      </c>
      <c r="G4" s="33">
        <v>1</v>
      </c>
      <c r="H4" s="83" t="s">
        <v>18</v>
      </c>
      <c r="I4" s="28">
        <v>3</v>
      </c>
      <c r="J4" s="24">
        <v>0.28611111111111115</v>
      </c>
      <c r="K4" s="90" t="s">
        <v>7</v>
      </c>
      <c r="L4" s="90" t="s">
        <v>7</v>
      </c>
      <c r="M4" s="84" t="s">
        <v>7</v>
      </c>
      <c r="N4" s="72">
        <f aca="true" t="shared" si="0" ref="N4:N13">SUM(P4:T4)</f>
        <v>437</v>
      </c>
      <c r="P4" s="41">
        <f>I4*100</f>
        <v>300</v>
      </c>
      <c r="Q4" s="3">
        <f>FLOOR((((HOUR(J4)*60)+MINUTE(J4))/3),1)</f>
        <v>137</v>
      </c>
      <c r="R4" s="98">
        <f>IF(K4="ano",50,0)</f>
        <v>0</v>
      </c>
      <c r="S4" s="98">
        <f>IF(L4="ano",-50,0)</f>
        <v>0</v>
      </c>
      <c r="T4" s="98">
        <f>IF(M4="ano",-75,0)</f>
        <v>0</v>
      </c>
      <c r="U4" s="93"/>
      <c r="W4" s="40"/>
      <c r="X4" s="94"/>
      <c r="Y4" s="94"/>
      <c r="Z4" s="94"/>
    </row>
    <row r="5" spans="2:26" ht="12.75">
      <c r="B5" s="14">
        <v>2</v>
      </c>
      <c r="C5" s="81" t="s">
        <v>48</v>
      </c>
      <c r="D5" s="16">
        <v>66</v>
      </c>
      <c r="G5" s="34">
        <v>2</v>
      </c>
      <c r="H5" s="85" t="s">
        <v>43</v>
      </c>
      <c r="I5" s="29">
        <v>3</v>
      </c>
      <c r="J5" s="26">
        <v>0.27291666666666664</v>
      </c>
      <c r="K5" s="81" t="s">
        <v>7</v>
      </c>
      <c r="L5" s="81" t="s">
        <v>7</v>
      </c>
      <c r="M5" s="88" t="s">
        <v>7</v>
      </c>
      <c r="N5" s="54">
        <f t="shared" si="0"/>
        <v>431</v>
      </c>
      <c r="P5" s="41">
        <f aca="true" t="shared" si="1" ref="P5:P17">I5*100</f>
        <v>300</v>
      </c>
      <c r="Q5" s="3">
        <f aca="true" t="shared" si="2" ref="Q5:Q17">FLOOR((((HOUR(J5)*60)+MINUTE(J5))/3),1)</f>
        <v>131</v>
      </c>
      <c r="R5" s="98">
        <f aca="true" t="shared" si="3" ref="R5:R17">IF(K5="ano",50,0)</f>
        <v>0</v>
      </c>
      <c r="S5" s="98">
        <f aca="true" t="shared" si="4" ref="S5:S17">IF(L5="ano",-50,0)</f>
        <v>0</v>
      </c>
      <c r="T5" s="98">
        <f aca="true" t="shared" si="5" ref="T5:T17">IF(M5="ano",-75,0)</f>
        <v>0</v>
      </c>
      <c r="U5" s="93"/>
      <c r="W5" s="40"/>
      <c r="X5" s="94"/>
      <c r="Y5" s="94"/>
      <c r="Z5" s="94"/>
    </row>
    <row r="6" spans="2:26" ht="12.75">
      <c r="B6" s="11">
        <v>3</v>
      </c>
      <c r="C6" s="82" t="s">
        <v>65</v>
      </c>
      <c r="D6" s="13">
        <v>77</v>
      </c>
      <c r="G6" s="35">
        <v>3</v>
      </c>
      <c r="H6" s="86" t="s">
        <v>17</v>
      </c>
      <c r="I6" s="30">
        <v>3</v>
      </c>
      <c r="J6" s="27">
        <v>0.24861111111111112</v>
      </c>
      <c r="K6" s="82" t="s">
        <v>7</v>
      </c>
      <c r="L6" s="82" t="s">
        <v>7</v>
      </c>
      <c r="M6" s="87" t="s">
        <v>7</v>
      </c>
      <c r="N6" s="55">
        <f t="shared" si="0"/>
        <v>419</v>
      </c>
      <c r="P6" s="41">
        <f t="shared" si="1"/>
        <v>300</v>
      </c>
      <c r="Q6" s="3">
        <f t="shared" si="2"/>
        <v>119</v>
      </c>
      <c r="R6" s="98">
        <f t="shared" si="3"/>
        <v>0</v>
      </c>
      <c r="S6" s="98">
        <f t="shared" si="4"/>
        <v>0</v>
      </c>
      <c r="T6" s="98">
        <f t="shared" si="5"/>
        <v>0</v>
      </c>
      <c r="U6" s="93"/>
      <c r="W6" s="40"/>
      <c r="X6" s="94"/>
      <c r="Y6" s="94"/>
      <c r="Z6" s="94"/>
    </row>
    <row r="7" spans="2:26" ht="12.75">
      <c r="B7" s="14">
        <v>4</v>
      </c>
      <c r="C7" s="81" t="s">
        <v>26</v>
      </c>
      <c r="D7" s="16">
        <v>78</v>
      </c>
      <c r="G7" s="34">
        <v>4</v>
      </c>
      <c r="H7" s="85" t="s">
        <v>15</v>
      </c>
      <c r="I7" s="29">
        <v>2</v>
      </c>
      <c r="J7" s="26">
        <v>0.2847222222222222</v>
      </c>
      <c r="K7" s="81" t="s">
        <v>7</v>
      </c>
      <c r="L7" s="81" t="s">
        <v>7</v>
      </c>
      <c r="M7" s="88" t="s">
        <v>7</v>
      </c>
      <c r="N7" s="54">
        <f t="shared" si="0"/>
        <v>336</v>
      </c>
      <c r="P7" s="41">
        <f t="shared" si="1"/>
        <v>200</v>
      </c>
      <c r="Q7" s="3">
        <f t="shared" si="2"/>
        <v>136</v>
      </c>
      <c r="R7" s="98">
        <f t="shared" si="3"/>
        <v>0</v>
      </c>
      <c r="S7" s="98">
        <f t="shared" si="4"/>
        <v>0</v>
      </c>
      <c r="T7" s="98">
        <f t="shared" si="5"/>
        <v>0</v>
      </c>
      <c r="U7" s="93"/>
      <c r="W7" s="40"/>
      <c r="X7" s="94"/>
      <c r="Y7" s="94"/>
      <c r="Z7" s="94"/>
    </row>
    <row r="8" spans="2:26" ht="13.5" thickBot="1">
      <c r="B8" s="115">
        <v>5</v>
      </c>
      <c r="C8" s="91" t="s">
        <v>39</v>
      </c>
      <c r="D8" s="17">
        <v>80</v>
      </c>
      <c r="G8" s="35">
        <v>5</v>
      </c>
      <c r="H8" s="86" t="s">
        <v>50</v>
      </c>
      <c r="I8" s="30">
        <v>2</v>
      </c>
      <c r="J8" s="27">
        <v>0.28611111111111115</v>
      </c>
      <c r="K8" s="82" t="s">
        <v>7</v>
      </c>
      <c r="L8" s="82" t="s">
        <v>7</v>
      </c>
      <c r="M8" s="87" t="s">
        <v>8</v>
      </c>
      <c r="N8" s="55">
        <f t="shared" si="0"/>
        <v>262</v>
      </c>
      <c r="P8" s="41">
        <f t="shared" si="1"/>
        <v>200</v>
      </c>
      <c r="Q8" s="3">
        <f t="shared" si="2"/>
        <v>137</v>
      </c>
      <c r="R8" s="98">
        <f t="shared" si="3"/>
        <v>0</v>
      </c>
      <c r="S8" s="98">
        <f t="shared" si="4"/>
        <v>0</v>
      </c>
      <c r="T8" s="98">
        <f t="shared" si="5"/>
        <v>-75</v>
      </c>
      <c r="U8" s="93"/>
      <c r="W8" s="40"/>
      <c r="X8" s="94"/>
      <c r="Y8" s="94"/>
      <c r="Z8" s="94"/>
    </row>
    <row r="9" spans="2:26" ht="13.5" thickTop="1">
      <c r="B9" s="3"/>
      <c r="C9" s="94"/>
      <c r="D9" s="3"/>
      <c r="G9" s="34">
        <v>6</v>
      </c>
      <c r="H9" s="85" t="s">
        <v>45</v>
      </c>
      <c r="I9" s="109">
        <v>1</v>
      </c>
      <c r="J9" s="26">
        <v>0.28402777777777777</v>
      </c>
      <c r="K9" s="81" t="s">
        <v>7</v>
      </c>
      <c r="L9" s="81" t="s">
        <v>7</v>
      </c>
      <c r="M9" s="88" t="s">
        <v>7</v>
      </c>
      <c r="N9" s="54">
        <f t="shared" si="0"/>
        <v>236</v>
      </c>
      <c r="P9" s="41">
        <f t="shared" si="1"/>
        <v>100</v>
      </c>
      <c r="Q9" s="3">
        <f t="shared" si="2"/>
        <v>136</v>
      </c>
      <c r="R9" s="98">
        <f t="shared" si="3"/>
        <v>0</v>
      </c>
      <c r="S9" s="98">
        <f t="shared" si="4"/>
        <v>0</v>
      </c>
      <c r="T9" s="98">
        <f t="shared" si="5"/>
        <v>0</v>
      </c>
      <c r="U9" s="93"/>
      <c r="V9" s="94"/>
      <c r="W9" s="40"/>
      <c r="X9" s="94"/>
      <c r="Y9" s="94"/>
      <c r="Z9" s="94"/>
    </row>
    <row r="10" spans="2:26" ht="12.75">
      <c r="B10" s="3"/>
      <c r="C10" s="94"/>
      <c r="D10" s="3"/>
      <c r="G10" s="36">
        <v>7</v>
      </c>
      <c r="H10" s="86" t="s">
        <v>56</v>
      </c>
      <c r="I10" s="30">
        <v>1</v>
      </c>
      <c r="J10" s="27">
        <v>0.24861111111111112</v>
      </c>
      <c r="K10" s="82" t="s">
        <v>7</v>
      </c>
      <c r="L10" s="82" t="s">
        <v>7</v>
      </c>
      <c r="M10" s="87" t="s">
        <v>7</v>
      </c>
      <c r="N10" s="55">
        <f t="shared" si="0"/>
        <v>219</v>
      </c>
      <c r="P10" s="41">
        <f t="shared" si="1"/>
        <v>100</v>
      </c>
      <c r="Q10" s="3">
        <f t="shared" si="2"/>
        <v>119</v>
      </c>
      <c r="R10" s="98">
        <f t="shared" si="3"/>
        <v>0</v>
      </c>
      <c r="S10" s="98">
        <f t="shared" si="4"/>
        <v>0</v>
      </c>
      <c r="T10" s="98">
        <f t="shared" si="5"/>
        <v>0</v>
      </c>
      <c r="U10" s="93"/>
      <c r="W10" s="40"/>
      <c r="X10" s="94"/>
      <c r="Y10" s="94"/>
      <c r="Z10" s="94"/>
    </row>
    <row r="11" spans="1:26" ht="12.75">
      <c r="A11" s="3"/>
      <c r="B11" s="3"/>
      <c r="C11" s="3"/>
      <c r="D11" s="3"/>
      <c r="E11" s="3"/>
      <c r="G11" s="34">
        <v>8</v>
      </c>
      <c r="H11" s="85" t="s">
        <v>9</v>
      </c>
      <c r="I11" s="29">
        <v>1</v>
      </c>
      <c r="J11" s="26">
        <v>0.19444444444444445</v>
      </c>
      <c r="K11" s="81" t="s">
        <v>7</v>
      </c>
      <c r="L11" s="81" t="s">
        <v>7</v>
      </c>
      <c r="M11" s="88" t="s">
        <v>7</v>
      </c>
      <c r="N11" s="54">
        <f t="shared" si="0"/>
        <v>193</v>
      </c>
      <c r="P11" s="41">
        <f t="shared" si="1"/>
        <v>100</v>
      </c>
      <c r="Q11" s="3">
        <f t="shared" si="2"/>
        <v>93</v>
      </c>
      <c r="R11" s="98">
        <f t="shared" si="3"/>
        <v>0</v>
      </c>
      <c r="S11" s="98">
        <f t="shared" si="4"/>
        <v>0</v>
      </c>
      <c r="T11" s="98">
        <f t="shared" si="5"/>
        <v>0</v>
      </c>
      <c r="U11" s="93"/>
      <c r="W11" s="40"/>
      <c r="X11" s="94"/>
      <c r="Y11" s="94"/>
      <c r="Z11" s="94"/>
    </row>
    <row r="12" spans="1:26" ht="13.5" thickBot="1">
      <c r="A12" s="3"/>
      <c r="B12" s="3"/>
      <c r="C12" s="3"/>
      <c r="D12" s="3"/>
      <c r="E12" s="3"/>
      <c r="G12" s="36">
        <v>9</v>
      </c>
      <c r="H12" s="86" t="s">
        <v>66</v>
      </c>
      <c r="I12" s="30">
        <v>0</v>
      </c>
      <c r="J12" s="27">
        <v>0.28680555555555554</v>
      </c>
      <c r="K12" s="82" t="s">
        <v>7</v>
      </c>
      <c r="L12" s="82" t="s">
        <v>7</v>
      </c>
      <c r="M12" s="87" t="s">
        <v>7</v>
      </c>
      <c r="N12" s="55">
        <f t="shared" si="0"/>
        <v>137</v>
      </c>
      <c r="P12" s="41">
        <f t="shared" si="1"/>
        <v>0</v>
      </c>
      <c r="Q12" s="3">
        <f t="shared" si="2"/>
        <v>137</v>
      </c>
      <c r="R12" s="98">
        <f t="shared" si="3"/>
        <v>0</v>
      </c>
      <c r="S12" s="98">
        <f t="shared" si="4"/>
        <v>0</v>
      </c>
      <c r="T12" s="98">
        <f t="shared" si="5"/>
        <v>0</v>
      </c>
      <c r="U12" s="93"/>
      <c r="W12" s="40"/>
      <c r="X12" s="94"/>
      <c r="Y12" s="94"/>
      <c r="Z12" s="94"/>
    </row>
    <row r="13" spans="1:26" ht="14.25" thickBot="1" thickTop="1">
      <c r="A13" s="3"/>
      <c r="B13" s="146" t="s">
        <v>38</v>
      </c>
      <c r="C13" s="147"/>
      <c r="D13" s="148"/>
      <c r="E13" s="3"/>
      <c r="G13" s="119">
        <v>10</v>
      </c>
      <c r="H13" s="120" t="s">
        <v>53</v>
      </c>
      <c r="I13" s="121">
        <v>0</v>
      </c>
      <c r="J13" s="122">
        <v>0.05347222222222222</v>
      </c>
      <c r="K13" s="89" t="s">
        <v>8</v>
      </c>
      <c r="L13" s="89" t="s">
        <v>7</v>
      </c>
      <c r="M13" s="123" t="s">
        <v>7</v>
      </c>
      <c r="N13" s="124">
        <f t="shared" si="0"/>
        <v>75</v>
      </c>
      <c r="P13" s="41">
        <f t="shared" si="1"/>
        <v>0</v>
      </c>
      <c r="Q13" s="3">
        <f t="shared" si="2"/>
        <v>25</v>
      </c>
      <c r="R13" s="98">
        <f t="shared" si="3"/>
        <v>50</v>
      </c>
      <c r="S13" s="98">
        <f t="shared" si="4"/>
        <v>0</v>
      </c>
      <c r="T13" s="98">
        <f t="shared" si="5"/>
        <v>0</v>
      </c>
      <c r="U13" s="93"/>
      <c r="W13" s="40"/>
      <c r="X13" s="94"/>
      <c r="Y13" s="94"/>
      <c r="Z13" s="94"/>
    </row>
    <row r="14" spans="1:26" ht="14.25" thickBot="1" thickTop="1">
      <c r="A14" s="3"/>
      <c r="B14" s="20" t="s">
        <v>22</v>
      </c>
      <c r="C14" s="21" t="s">
        <v>23</v>
      </c>
      <c r="D14" s="22" t="s">
        <v>24</v>
      </c>
      <c r="E14" s="3"/>
      <c r="G14" s="44"/>
      <c r="H14" s="93"/>
      <c r="I14" s="3"/>
      <c r="J14" s="40"/>
      <c r="K14" s="94"/>
      <c r="L14" s="94"/>
      <c r="M14" s="94"/>
      <c r="N14" s="3"/>
      <c r="P14" s="41">
        <f t="shared" si="1"/>
        <v>0</v>
      </c>
      <c r="Q14" s="3">
        <f t="shared" si="2"/>
        <v>0</v>
      </c>
      <c r="R14" s="98">
        <f t="shared" si="3"/>
        <v>0</v>
      </c>
      <c r="S14" s="98">
        <f t="shared" si="4"/>
        <v>0</v>
      </c>
      <c r="T14" s="98">
        <f t="shared" si="5"/>
        <v>0</v>
      </c>
      <c r="U14" s="93"/>
      <c r="W14" s="40"/>
      <c r="X14" s="94"/>
      <c r="Y14" s="94"/>
      <c r="Z14" s="94"/>
    </row>
    <row r="15" spans="1:26" ht="13.5" thickTop="1">
      <c r="A15" s="3"/>
      <c r="B15" s="18">
        <v>1</v>
      </c>
      <c r="C15" s="80" t="s">
        <v>49</v>
      </c>
      <c r="D15" s="19">
        <v>56</v>
      </c>
      <c r="E15" s="3"/>
      <c r="G15" s="44"/>
      <c r="H15" s="93"/>
      <c r="I15" s="3"/>
      <c r="J15" s="40"/>
      <c r="K15" s="94"/>
      <c r="L15" s="94"/>
      <c r="M15" s="94"/>
      <c r="N15" s="3"/>
      <c r="P15" s="41">
        <f t="shared" si="1"/>
        <v>0</v>
      </c>
      <c r="Q15" s="3">
        <f t="shared" si="2"/>
        <v>0</v>
      </c>
      <c r="R15" s="98">
        <f t="shared" si="3"/>
        <v>0</v>
      </c>
      <c r="S15" s="98">
        <f t="shared" si="4"/>
        <v>0</v>
      </c>
      <c r="T15" s="98">
        <f t="shared" si="5"/>
        <v>0</v>
      </c>
      <c r="U15" s="93"/>
      <c r="W15" s="40"/>
      <c r="X15" s="94"/>
      <c r="Y15" s="94"/>
      <c r="Z15" s="94"/>
    </row>
    <row r="16" spans="1:26" ht="12.75">
      <c r="A16" s="3"/>
      <c r="B16" s="14">
        <v>2</v>
      </c>
      <c r="C16" s="81" t="s">
        <v>25</v>
      </c>
      <c r="D16" s="16">
        <v>61</v>
      </c>
      <c r="E16" s="3"/>
      <c r="G16" s="44"/>
      <c r="H16" s="93"/>
      <c r="I16" s="3"/>
      <c r="J16" s="40"/>
      <c r="K16" s="94"/>
      <c r="L16" s="94"/>
      <c r="M16" s="94"/>
      <c r="N16" s="3"/>
      <c r="P16" s="41">
        <f t="shared" si="1"/>
        <v>0</v>
      </c>
      <c r="Q16" s="3">
        <f t="shared" si="2"/>
        <v>0</v>
      </c>
      <c r="R16" s="98">
        <f t="shared" si="3"/>
        <v>0</v>
      </c>
      <c r="S16" s="98">
        <f t="shared" si="4"/>
        <v>0</v>
      </c>
      <c r="T16" s="98">
        <f t="shared" si="5"/>
        <v>0</v>
      </c>
      <c r="U16" s="93"/>
      <c r="W16" s="40"/>
      <c r="X16" s="94"/>
      <c r="Y16" s="94"/>
      <c r="Z16" s="94"/>
    </row>
    <row r="17" spans="1:26" ht="12.75">
      <c r="A17" s="3"/>
      <c r="B17" s="11">
        <v>3</v>
      </c>
      <c r="C17" s="82" t="s">
        <v>64</v>
      </c>
      <c r="D17" s="13">
        <v>69</v>
      </c>
      <c r="E17" s="3"/>
      <c r="G17" s="43"/>
      <c r="H17" s="93"/>
      <c r="I17" s="3"/>
      <c r="J17" s="40"/>
      <c r="K17" s="94"/>
      <c r="L17" s="94"/>
      <c r="M17" s="94"/>
      <c r="N17" s="3"/>
      <c r="P17" s="41">
        <f t="shared" si="1"/>
        <v>0</v>
      </c>
      <c r="Q17" s="3">
        <f t="shared" si="2"/>
        <v>0</v>
      </c>
      <c r="R17" s="98">
        <f t="shared" si="3"/>
        <v>0</v>
      </c>
      <c r="S17" s="98">
        <f t="shared" si="4"/>
        <v>0</v>
      </c>
      <c r="T17" s="98">
        <f t="shared" si="5"/>
        <v>0</v>
      </c>
      <c r="U17" s="93"/>
      <c r="W17" s="40"/>
      <c r="X17" s="94"/>
      <c r="Y17" s="94"/>
      <c r="Z17" s="94"/>
    </row>
    <row r="18" spans="1:20" ht="12.75">
      <c r="A18" s="3"/>
      <c r="B18" s="14">
        <v>4</v>
      </c>
      <c r="C18" s="81" t="s">
        <v>27</v>
      </c>
      <c r="D18" s="16">
        <v>77</v>
      </c>
      <c r="E18" s="3"/>
      <c r="G18" s="44"/>
      <c r="H18" s="39"/>
      <c r="I18" s="3"/>
      <c r="J18" s="40"/>
      <c r="K18" s="3"/>
      <c r="L18" s="3"/>
      <c r="M18" s="3"/>
      <c r="N18" s="3"/>
      <c r="P18" s="39"/>
      <c r="Q18" s="3"/>
      <c r="R18" s="40"/>
      <c r="S18" s="3"/>
      <c r="T18" s="3"/>
    </row>
    <row r="19" spans="1:20" ht="13.5" thickBot="1">
      <c r="A19" s="3"/>
      <c r="B19" s="115">
        <v>5</v>
      </c>
      <c r="C19" s="91" t="s">
        <v>67</v>
      </c>
      <c r="D19" s="17">
        <v>400</v>
      </c>
      <c r="E19" s="3"/>
      <c r="L19" s="3"/>
      <c r="M19" s="3"/>
      <c r="N19" s="3"/>
      <c r="P19" s="39"/>
      <c r="Q19" s="3"/>
      <c r="R19" s="40"/>
      <c r="S19" s="3"/>
      <c r="T19" s="3"/>
    </row>
    <row r="20" spans="1:20" ht="13.5" thickTop="1">
      <c r="A20" s="3"/>
      <c r="B20" s="3"/>
      <c r="C20" s="94"/>
      <c r="D20" s="3"/>
      <c r="E20" s="3"/>
      <c r="L20" s="3"/>
      <c r="M20" s="3"/>
      <c r="N20" s="3"/>
      <c r="O20" s="3"/>
      <c r="P20" s="3"/>
      <c r="Q20" s="3"/>
      <c r="R20" s="40"/>
      <c r="S20" s="3"/>
      <c r="T20" s="3"/>
    </row>
    <row r="21" spans="1:20" ht="13.5" thickBot="1">
      <c r="A21" s="3"/>
      <c r="B21" s="3"/>
      <c r="C21" s="94"/>
      <c r="D21" s="3"/>
      <c r="E21" s="3"/>
      <c r="L21" s="3"/>
      <c r="M21" s="41"/>
      <c r="N21" s="3"/>
      <c r="O21" s="3"/>
      <c r="P21" s="3"/>
      <c r="Q21" s="3"/>
      <c r="R21" s="40"/>
      <c r="S21" s="3"/>
      <c r="T21" s="3"/>
    </row>
    <row r="22" spans="1:20" ht="14.25" thickBot="1" thickTop="1">
      <c r="A22" s="3"/>
      <c r="B22" s="3"/>
      <c r="C22" s="3"/>
      <c r="D22" s="3"/>
      <c r="E22" s="3"/>
      <c r="G22" s="146" t="s">
        <v>29</v>
      </c>
      <c r="H22" s="147"/>
      <c r="I22" s="147"/>
      <c r="J22" s="147"/>
      <c r="K22" s="148"/>
      <c r="L22" s="3"/>
      <c r="M22" s="41"/>
      <c r="N22" s="3"/>
      <c r="O22" s="3"/>
      <c r="P22" s="3"/>
      <c r="Q22" s="3"/>
      <c r="R22" s="40"/>
      <c r="S22" s="3"/>
      <c r="T22" s="3"/>
    </row>
    <row r="23" spans="1:21" ht="14.25" thickBot="1" thickTop="1">
      <c r="A23" s="3"/>
      <c r="B23" s="3"/>
      <c r="C23" s="3"/>
      <c r="D23" s="3"/>
      <c r="E23" s="3"/>
      <c r="G23" s="45" t="s">
        <v>28</v>
      </c>
      <c r="H23" s="48" t="s">
        <v>0</v>
      </c>
      <c r="I23" s="45" t="s">
        <v>5</v>
      </c>
      <c r="J23" s="59" t="s">
        <v>10</v>
      </c>
      <c r="K23" s="48" t="s">
        <v>30</v>
      </c>
      <c r="L23" s="3"/>
      <c r="M23" s="41"/>
      <c r="N23" s="3"/>
      <c r="O23" s="3"/>
      <c r="P23" s="3"/>
      <c r="Q23" s="3"/>
      <c r="R23" s="40"/>
      <c r="S23" s="3"/>
      <c r="T23" s="3"/>
      <c r="U23" s="93"/>
    </row>
    <row r="24" spans="1:21" ht="13.5" thickTop="1">
      <c r="A24" s="3"/>
      <c r="B24" s="58"/>
      <c r="C24" s="58"/>
      <c r="D24" s="58"/>
      <c r="E24" s="3"/>
      <c r="G24" s="33">
        <v>1</v>
      </c>
      <c r="H24" s="83" t="s">
        <v>17</v>
      </c>
      <c r="I24" s="64">
        <f>VLOOKUP(H24,'1.kolo'!$H$4:$N$17,7,FALSE)</f>
        <v>738</v>
      </c>
      <c r="J24" s="19">
        <f aca="true" t="shared" si="6" ref="J24:J33">VLOOKUP(H24,$H$4:$N$18,7,FALSE)</f>
        <v>419</v>
      </c>
      <c r="K24" s="53">
        <f aca="true" t="shared" si="7" ref="K24:K33">SUM(I24:J24)</f>
        <v>1157</v>
      </c>
      <c r="L24" s="3"/>
      <c r="M24" s="41"/>
      <c r="N24" s="93"/>
      <c r="O24" s="3"/>
      <c r="P24" s="3"/>
      <c r="Q24" s="3"/>
      <c r="R24" s="40"/>
      <c r="S24" s="3"/>
      <c r="T24" s="3"/>
      <c r="U24" s="93"/>
    </row>
    <row r="25" spans="1:21" ht="12.75">
      <c r="A25" s="3"/>
      <c r="B25" s="3"/>
      <c r="C25" s="3"/>
      <c r="D25" s="3"/>
      <c r="E25" s="3"/>
      <c r="G25" s="34">
        <v>2</v>
      </c>
      <c r="H25" s="85" t="s">
        <v>18</v>
      </c>
      <c r="I25" s="51">
        <f>VLOOKUP(H25,'1.kolo'!$H$4:$N$17,7,FALSE)</f>
        <v>337</v>
      </c>
      <c r="J25" s="16">
        <f t="shared" si="6"/>
        <v>437</v>
      </c>
      <c r="K25" s="54">
        <f t="shared" si="7"/>
        <v>774</v>
      </c>
      <c r="L25" s="3"/>
      <c r="M25" s="41"/>
      <c r="N25" s="93"/>
      <c r="O25" s="3"/>
      <c r="P25" s="3"/>
      <c r="Q25" s="3"/>
      <c r="R25" s="40"/>
      <c r="S25" s="3"/>
      <c r="T25" s="3"/>
      <c r="U25" s="93"/>
    </row>
    <row r="26" spans="1:21" ht="12.75">
      <c r="A26" s="3"/>
      <c r="B26" s="3"/>
      <c r="C26" s="3"/>
      <c r="D26" s="3"/>
      <c r="E26" s="3"/>
      <c r="G26" s="35">
        <v>3</v>
      </c>
      <c r="H26" s="86" t="s">
        <v>15</v>
      </c>
      <c r="I26" s="52">
        <f>VLOOKUP(H26,'1.kolo'!$H$4:$N$17,7,FALSE)</f>
        <v>437</v>
      </c>
      <c r="J26" s="13">
        <f t="shared" si="6"/>
        <v>336</v>
      </c>
      <c r="K26" s="55">
        <f t="shared" si="7"/>
        <v>773</v>
      </c>
      <c r="L26" s="3"/>
      <c r="M26" s="41"/>
      <c r="N26" s="93"/>
      <c r="O26" s="3"/>
      <c r="P26" s="3"/>
      <c r="Q26" s="3"/>
      <c r="R26" s="40"/>
      <c r="S26" s="3"/>
      <c r="T26" s="3"/>
      <c r="U26" s="93"/>
    </row>
    <row r="27" spans="1:21" ht="12.75">
      <c r="A27" s="3"/>
      <c r="B27" s="3"/>
      <c r="C27" s="3"/>
      <c r="D27" s="3"/>
      <c r="E27" s="3"/>
      <c r="G27" s="34">
        <v>4</v>
      </c>
      <c r="H27" s="85" t="s">
        <v>43</v>
      </c>
      <c r="I27" s="51">
        <f>VLOOKUP(H27,'1.kolo'!$H$4:$N$17,7,FALSE)</f>
        <v>254</v>
      </c>
      <c r="J27" s="16">
        <f t="shared" si="6"/>
        <v>431</v>
      </c>
      <c r="K27" s="54">
        <f t="shared" si="7"/>
        <v>685</v>
      </c>
      <c r="L27" s="3"/>
      <c r="M27" s="39"/>
      <c r="N27" s="93"/>
      <c r="O27" s="3"/>
      <c r="P27" s="3"/>
      <c r="Q27" s="3"/>
      <c r="R27" s="40"/>
      <c r="S27" s="3"/>
      <c r="T27" s="3"/>
      <c r="U27" s="93"/>
    </row>
    <row r="28" spans="1:21" ht="12.75">
      <c r="A28" s="3"/>
      <c r="B28" s="3"/>
      <c r="C28" s="3"/>
      <c r="D28" s="3"/>
      <c r="E28" s="3"/>
      <c r="G28" s="35">
        <v>5</v>
      </c>
      <c r="H28" s="86" t="s">
        <v>9</v>
      </c>
      <c r="I28" s="52">
        <f>VLOOKUP(H28,'1.kolo'!$H$4:$N$17,7,FALSE)</f>
        <v>338</v>
      </c>
      <c r="J28" s="13">
        <f t="shared" si="6"/>
        <v>193</v>
      </c>
      <c r="K28" s="55">
        <f t="shared" si="7"/>
        <v>531</v>
      </c>
      <c r="L28" s="3"/>
      <c r="M28" s="41"/>
      <c r="N28" s="93"/>
      <c r="O28" s="3"/>
      <c r="P28" s="3"/>
      <c r="Q28" s="3"/>
      <c r="R28" s="40"/>
      <c r="S28" s="3"/>
      <c r="T28" s="3"/>
      <c r="U28" s="93"/>
    </row>
    <row r="29" spans="1:21" ht="12.75">
      <c r="A29" s="3"/>
      <c r="B29" s="3"/>
      <c r="C29" s="3"/>
      <c r="D29" s="3"/>
      <c r="E29" s="3"/>
      <c r="G29" s="34">
        <v>6</v>
      </c>
      <c r="H29" s="85" t="s">
        <v>50</v>
      </c>
      <c r="I29" s="51">
        <f>VLOOKUP(H29,'1.kolo'!$H$4:$N$17,7,FALSE)</f>
        <v>222</v>
      </c>
      <c r="J29" s="16">
        <f t="shared" si="6"/>
        <v>262</v>
      </c>
      <c r="K29" s="54">
        <f t="shared" si="7"/>
        <v>484</v>
      </c>
      <c r="L29" s="3"/>
      <c r="M29" s="39"/>
      <c r="N29" s="93"/>
      <c r="O29" s="3"/>
      <c r="P29" s="3"/>
      <c r="Q29" s="3"/>
      <c r="R29" s="3"/>
      <c r="S29" s="3"/>
      <c r="T29" s="3"/>
      <c r="U29" s="93"/>
    </row>
    <row r="30" spans="1:21" ht="12.75">
      <c r="A30" s="3"/>
      <c r="B30" s="3"/>
      <c r="C30" s="3"/>
      <c r="D30" s="3"/>
      <c r="E30" s="3"/>
      <c r="G30" s="36">
        <v>7</v>
      </c>
      <c r="H30" s="86" t="s">
        <v>45</v>
      </c>
      <c r="I30" s="52">
        <f>VLOOKUP(H30,'1.kolo'!$H$4:$N$17,7,FALSE)</f>
        <v>237</v>
      </c>
      <c r="J30" s="13">
        <f t="shared" si="6"/>
        <v>236</v>
      </c>
      <c r="K30" s="55">
        <f t="shared" si="7"/>
        <v>473</v>
      </c>
      <c r="M30" s="41"/>
      <c r="N30" s="93"/>
      <c r="O30" s="3"/>
      <c r="P30" s="3"/>
      <c r="Q30" s="3"/>
      <c r="R30" s="3"/>
      <c r="U30" s="93"/>
    </row>
    <row r="31" spans="1:21" ht="12.75">
      <c r="A31" s="3"/>
      <c r="B31" s="3"/>
      <c r="C31" s="3"/>
      <c r="D31" s="3"/>
      <c r="E31" s="3"/>
      <c r="G31" s="34">
        <v>8</v>
      </c>
      <c r="H31" s="85" t="s">
        <v>66</v>
      </c>
      <c r="I31" s="51">
        <f>VLOOKUP(H31,'1.kolo'!$H$4:$N$17,7,FALSE)</f>
        <v>326</v>
      </c>
      <c r="J31" s="16">
        <f t="shared" si="6"/>
        <v>137</v>
      </c>
      <c r="K31" s="54">
        <f t="shared" si="7"/>
        <v>463</v>
      </c>
      <c r="M31" s="39"/>
      <c r="N31" s="93"/>
      <c r="O31" s="3"/>
      <c r="P31" s="3"/>
      <c r="Q31" s="3"/>
      <c r="R31" s="3"/>
      <c r="U31" s="93"/>
    </row>
    <row r="32" spans="1:21" ht="12.75">
      <c r="A32" s="3"/>
      <c r="B32" s="3"/>
      <c r="C32" s="3"/>
      <c r="D32" s="3"/>
      <c r="E32" s="3"/>
      <c r="G32" s="36">
        <v>9</v>
      </c>
      <c r="H32" s="86" t="s">
        <v>56</v>
      </c>
      <c r="I32" s="52">
        <f>VLOOKUP(H32,'1.kolo'!$H$4:$N$17,7,FALSE)</f>
        <v>147</v>
      </c>
      <c r="J32" s="13">
        <f t="shared" si="6"/>
        <v>219</v>
      </c>
      <c r="K32" s="55">
        <f t="shared" si="7"/>
        <v>366</v>
      </c>
      <c r="M32" s="39"/>
      <c r="N32" s="93"/>
      <c r="O32" s="3"/>
      <c r="P32" s="3"/>
      <c r="Q32" s="3"/>
      <c r="R32" s="3"/>
      <c r="U32" s="93"/>
    </row>
    <row r="33" spans="1:21" ht="13.5" thickBot="1">
      <c r="A33" s="3"/>
      <c r="B33" s="3"/>
      <c r="C33" s="3"/>
      <c r="D33" s="3"/>
      <c r="E33" s="3"/>
      <c r="G33" s="119">
        <v>10</v>
      </c>
      <c r="H33" s="120" t="s">
        <v>53</v>
      </c>
      <c r="I33" s="125">
        <f>VLOOKUP(H33,'1.kolo'!$H$4:$N$17,7,FALSE)</f>
        <v>131</v>
      </c>
      <c r="J33" s="75">
        <f t="shared" si="6"/>
        <v>75</v>
      </c>
      <c r="K33" s="124">
        <f t="shared" si="7"/>
        <v>206</v>
      </c>
      <c r="N33" s="93"/>
      <c r="O33" s="3"/>
      <c r="P33" s="3"/>
      <c r="Q33" s="3"/>
      <c r="R33" s="3"/>
      <c r="U33" s="93"/>
    </row>
    <row r="34" spans="1:21" ht="13.5" thickTop="1">
      <c r="A34" s="3"/>
      <c r="B34" s="3"/>
      <c r="C34" s="3"/>
      <c r="D34" s="3"/>
      <c r="E34" s="3"/>
      <c r="G34" s="44"/>
      <c r="H34" s="93"/>
      <c r="I34" s="3"/>
      <c r="J34" s="3"/>
      <c r="K34" s="3"/>
      <c r="L34" s="3"/>
      <c r="M34" s="3"/>
      <c r="N34" s="93"/>
      <c r="O34" s="3"/>
      <c r="P34" s="3"/>
      <c r="Q34" s="3"/>
      <c r="R34" s="3"/>
      <c r="U34" s="93"/>
    </row>
    <row r="35" spans="1:21" ht="12.75">
      <c r="A35" s="3"/>
      <c r="B35" s="58"/>
      <c r="C35" s="58"/>
      <c r="D35" s="58"/>
      <c r="E35" s="3"/>
      <c r="F35" s="3"/>
      <c r="G35" s="44"/>
      <c r="H35" s="93"/>
      <c r="I35" s="3"/>
      <c r="J35" s="3"/>
      <c r="K35" s="3"/>
      <c r="L35" s="3"/>
      <c r="M35" s="3"/>
      <c r="N35" s="93"/>
      <c r="O35" s="3"/>
      <c r="P35" s="3"/>
      <c r="Q35" s="3"/>
      <c r="R35" s="3"/>
      <c r="U35" s="93"/>
    </row>
    <row r="36" spans="1:21" ht="12.75">
      <c r="A36" s="3"/>
      <c r="B36" s="3"/>
      <c r="C36" s="3"/>
      <c r="D36" s="3"/>
      <c r="E36" s="3"/>
      <c r="F36" s="3"/>
      <c r="G36" s="44"/>
      <c r="H36" s="93"/>
      <c r="I36" s="3"/>
      <c r="J36" s="3"/>
      <c r="K36" s="3"/>
      <c r="L36" s="3"/>
      <c r="M36" s="39"/>
      <c r="N36" s="93"/>
      <c r="O36" s="3"/>
      <c r="P36" s="3"/>
      <c r="Q36" s="3"/>
      <c r="R36" s="3"/>
      <c r="U36" s="93"/>
    </row>
    <row r="37" spans="1:18" ht="12.75">
      <c r="A37" s="3"/>
      <c r="B37" s="3"/>
      <c r="C37" s="93"/>
      <c r="D37" s="3"/>
      <c r="E37" s="40"/>
      <c r="F37" s="94"/>
      <c r="G37" s="94"/>
      <c r="H37" s="93"/>
      <c r="I37" s="3"/>
      <c r="J37" s="3"/>
      <c r="K37" s="3"/>
      <c r="L37" s="3"/>
      <c r="N37" s="93"/>
      <c r="O37" s="3"/>
      <c r="P37" s="3"/>
      <c r="Q37" s="3"/>
      <c r="R37" s="3"/>
    </row>
    <row r="38" spans="1:18" ht="12.75">
      <c r="A38" s="3"/>
      <c r="B38" s="3"/>
      <c r="C38" s="93"/>
      <c r="D38" s="3"/>
      <c r="E38" s="40"/>
      <c r="F38" s="94"/>
      <c r="G38" s="94"/>
      <c r="H38" s="93"/>
      <c r="I38" s="3"/>
      <c r="J38" s="3"/>
      <c r="K38" s="3"/>
      <c r="L38" s="3"/>
      <c r="N38" s="3"/>
      <c r="O38" s="3"/>
      <c r="P38" s="3"/>
      <c r="Q38" s="3"/>
      <c r="R38" s="3"/>
    </row>
    <row r="39" spans="1:18" ht="12.75">
      <c r="A39" s="3"/>
      <c r="B39" s="3"/>
      <c r="C39" s="93"/>
      <c r="D39" s="3"/>
      <c r="E39" s="40"/>
      <c r="F39" s="94"/>
      <c r="G39" s="94"/>
      <c r="H39" s="9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93"/>
      <c r="D40" s="3"/>
      <c r="E40" s="40"/>
      <c r="F40" s="94"/>
      <c r="G40" s="94"/>
      <c r="H40" s="9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93"/>
      <c r="D41" s="3"/>
      <c r="E41" s="40"/>
      <c r="F41" s="94"/>
      <c r="G41" s="94"/>
      <c r="H41" s="9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5" ht="12.75">
      <c r="A42" s="3"/>
      <c r="B42" s="3"/>
      <c r="C42" s="93"/>
      <c r="D42" s="94"/>
      <c r="E42" s="40"/>
      <c r="F42" s="94"/>
      <c r="G42" s="94"/>
      <c r="H42" s="9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93"/>
      <c r="D43" s="3"/>
      <c r="E43" s="40"/>
      <c r="F43" s="94"/>
      <c r="G43" s="94"/>
      <c r="H43" s="9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93"/>
      <c r="D44" s="3"/>
      <c r="E44" s="40"/>
      <c r="F44" s="94"/>
      <c r="G44" s="94"/>
      <c r="H44" s="9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93"/>
      <c r="D45" s="3"/>
      <c r="E45" s="40"/>
      <c r="F45" s="94"/>
      <c r="G45" s="94"/>
      <c r="H45" s="9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93"/>
      <c r="D46" s="3"/>
      <c r="E46" s="40"/>
      <c r="F46" s="94"/>
      <c r="G46" s="94"/>
      <c r="H46" s="93"/>
      <c r="I46" s="3"/>
      <c r="J46" s="3"/>
      <c r="K46" s="3"/>
      <c r="L46" s="3"/>
      <c r="M46" s="3"/>
      <c r="N46" s="3"/>
      <c r="O46" s="3"/>
    </row>
    <row r="47" spans="2:15" ht="12.75">
      <c r="B47" s="3"/>
      <c r="C47" s="93"/>
      <c r="D47" s="3"/>
      <c r="E47" s="40"/>
      <c r="F47" s="94"/>
      <c r="G47" s="94"/>
      <c r="H47" s="94"/>
      <c r="I47" s="3"/>
      <c r="J47" s="3"/>
      <c r="K47" s="93"/>
      <c r="L47" s="3"/>
      <c r="M47" s="3"/>
      <c r="N47" s="3"/>
      <c r="O47" s="3"/>
    </row>
    <row r="48" spans="2:15" ht="12.75">
      <c r="B48" s="3"/>
      <c r="C48" s="93"/>
      <c r="D48" s="3"/>
      <c r="E48" s="40"/>
      <c r="F48" s="94"/>
      <c r="G48" s="94"/>
      <c r="H48" s="94"/>
      <c r="I48" s="3"/>
      <c r="J48" s="3"/>
      <c r="K48" s="93"/>
      <c r="L48" s="3"/>
      <c r="M48" s="3"/>
      <c r="N48" s="3"/>
      <c r="O48" s="3"/>
    </row>
    <row r="49" spans="2:15" ht="12.75">
      <c r="B49" s="3"/>
      <c r="C49" s="93"/>
      <c r="D49" s="3"/>
      <c r="E49" s="40"/>
      <c r="F49" s="94"/>
      <c r="G49" s="94"/>
      <c r="H49" s="94"/>
      <c r="I49" s="3"/>
      <c r="J49" s="3"/>
      <c r="K49" s="93"/>
      <c r="L49" s="3"/>
      <c r="M49" s="3"/>
      <c r="N49" s="3"/>
      <c r="O49" s="3"/>
    </row>
    <row r="50" spans="2:15" ht="12.75">
      <c r="B50" s="3"/>
      <c r="C50" s="93"/>
      <c r="D50" s="3"/>
      <c r="E50" s="40"/>
      <c r="F50" s="94"/>
      <c r="G50" s="94"/>
      <c r="H50" s="94"/>
      <c r="I50" s="3"/>
      <c r="J50" s="3"/>
      <c r="K50" s="93"/>
      <c r="L50" s="3"/>
      <c r="M50" s="3"/>
      <c r="N50" s="3"/>
      <c r="O50" s="3"/>
    </row>
    <row r="51" spans="2:15" ht="12.75">
      <c r="B51" s="3"/>
      <c r="C51" s="93"/>
      <c r="D51" s="3"/>
      <c r="E51" s="40"/>
      <c r="F51" s="94"/>
      <c r="G51" s="94"/>
      <c r="H51" s="94"/>
      <c r="I51" s="3"/>
      <c r="J51" s="3"/>
      <c r="K51" s="93"/>
      <c r="L51" s="3"/>
      <c r="M51" s="3"/>
      <c r="N51" s="3"/>
      <c r="O51" s="3"/>
    </row>
    <row r="52" spans="6:15" ht="12.75"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sheetProtection/>
  <mergeCells count="4">
    <mergeCell ref="B2:D2"/>
    <mergeCell ref="B13:D13"/>
    <mergeCell ref="G22:K22"/>
    <mergeCell ref="G2:N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1" width="12.00390625" style="1" bestFit="1" customWidth="1"/>
    <col min="12" max="12" width="7.1406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3" hidden="1" customWidth="1"/>
    <col min="17" max="20" width="9.140625" style="3" hidden="1" customWidth="1"/>
    <col min="21" max="23" width="9.140625" style="3" customWidth="1"/>
    <col min="24" max="16384" width="9.140625" style="1" customWidth="1"/>
  </cols>
  <sheetData>
    <row r="1" ht="13.5" thickBot="1"/>
    <row r="2" spans="2:27" ht="14.25" thickBot="1" thickTop="1">
      <c r="B2" s="146" t="s">
        <v>20</v>
      </c>
      <c r="C2" s="147"/>
      <c r="D2" s="148"/>
      <c r="E2" s="7"/>
      <c r="G2" s="149" t="s">
        <v>37</v>
      </c>
      <c r="H2" s="143"/>
      <c r="I2" s="143"/>
      <c r="J2" s="143"/>
      <c r="K2" s="143"/>
      <c r="L2" s="143"/>
      <c r="M2" s="143"/>
      <c r="N2" s="150"/>
      <c r="X2" s="3"/>
      <c r="Y2" s="3"/>
      <c r="Z2" s="3"/>
      <c r="AA2" s="3"/>
    </row>
    <row r="3" spans="2:27" ht="14.25" thickBot="1" thickTop="1">
      <c r="B3" s="20" t="s">
        <v>22</v>
      </c>
      <c r="C3" s="21" t="s">
        <v>23</v>
      </c>
      <c r="D3" s="22" t="s">
        <v>24</v>
      </c>
      <c r="E3" s="3"/>
      <c r="G3" s="32" t="s">
        <v>28</v>
      </c>
      <c r="H3" s="31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35</v>
      </c>
      <c r="N3" s="71" t="s">
        <v>6</v>
      </c>
      <c r="P3" s="39"/>
      <c r="R3" s="40"/>
      <c r="X3" s="3"/>
      <c r="Y3" s="3"/>
      <c r="Z3" s="3"/>
      <c r="AA3" s="3"/>
    </row>
    <row r="4" spans="2:27" ht="13.5" thickTop="1">
      <c r="B4" s="18">
        <v>1</v>
      </c>
      <c r="C4" s="80" t="s">
        <v>62</v>
      </c>
      <c r="D4" s="19">
        <v>62</v>
      </c>
      <c r="G4" s="33">
        <v>1</v>
      </c>
      <c r="H4" s="83" t="s">
        <v>18</v>
      </c>
      <c r="I4" s="28">
        <v>5</v>
      </c>
      <c r="J4" s="24">
        <v>0.25833333333333336</v>
      </c>
      <c r="K4" s="90" t="s">
        <v>7</v>
      </c>
      <c r="L4" s="90" t="s">
        <v>7</v>
      </c>
      <c r="M4" s="84" t="s">
        <v>7</v>
      </c>
      <c r="N4" s="72">
        <f aca="true" t="shared" si="0" ref="N4:N13">SUM(P4:T4)</f>
        <v>624</v>
      </c>
      <c r="P4" s="41">
        <f>I4*100</f>
        <v>500</v>
      </c>
      <c r="Q4" s="3">
        <f>FLOOR((((HOUR(J4)*60)+MINUTE(J4))/3),1)</f>
        <v>124</v>
      </c>
      <c r="R4" s="98">
        <f>IF(K4="ano",50,0)</f>
        <v>0</v>
      </c>
      <c r="S4" s="98">
        <f>IF(L4="ano",-50,0)</f>
        <v>0</v>
      </c>
      <c r="T4" s="98">
        <f>IF(M4="ano",-75,0)</f>
        <v>0</v>
      </c>
      <c r="U4" s="93"/>
      <c r="W4" s="40"/>
      <c r="X4" s="94"/>
      <c r="Y4" s="94"/>
      <c r="Z4" s="94"/>
      <c r="AA4" s="3"/>
    </row>
    <row r="5" spans="2:27" ht="12.75">
      <c r="B5" s="14">
        <v>2</v>
      </c>
      <c r="C5" s="81" t="s">
        <v>27</v>
      </c>
      <c r="D5" s="16">
        <v>77</v>
      </c>
      <c r="G5" s="34">
        <v>2</v>
      </c>
      <c r="H5" s="85" t="s">
        <v>66</v>
      </c>
      <c r="I5" s="29">
        <v>4</v>
      </c>
      <c r="J5" s="26">
        <v>0.28125</v>
      </c>
      <c r="K5" s="81" t="s">
        <v>7</v>
      </c>
      <c r="L5" s="81" t="s">
        <v>7</v>
      </c>
      <c r="M5" s="88" t="s">
        <v>7</v>
      </c>
      <c r="N5" s="54">
        <f t="shared" si="0"/>
        <v>535</v>
      </c>
      <c r="P5" s="41">
        <f aca="true" t="shared" si="1" ref="P5:P17">I5*100</f>
        <v>400</v>
      </c>
      <c r="Q5" s="3">
        <f aca="true" t="shared" si="2" ref="Q5:Q17">FLOOR((((HOUR(J5)*60)+MINUTE(J5))/3),1)</f>
        <v>135</v>
      </c>
      <c r="R5" s="98">
        <f aca="true" t="shared" si="3" ref="R5:R17">IF(K5="ano",50,0)</f>
        <v>0</v>
      </c>
      <c r="S5" s="98">
        <f aca="true" t="shared" si="4" ref="S5:S17">IF(L5="ano",-50,0)</f>
        <v>0</v>
      </c>
      <c r="T5" s="98">
        <f aca="true" t="shared" si="5" ref="T5:T17">IF(M5="ano",-75,0)</f>
        <v>0</v>
      </c>
      <c r="U5" s="93"/>
      <c r="W5" s="40"/>
      <c r="X5" s="94"/>
      <c r="Y5" s="94"/>
      <c r="Z5" s="94"/>
      <c r="AA5" s="3"/>
    </row>
    <row r="6" spans="2:27" ht="12.75">
      <c r="B6" s="11">
        <v>3</v>
      </c>
      <c r="C6" s="82" t="s">
        <v>26</v>
      </c>
      <c r="D6" s="13">
        <v>78</v>
      </c>
      <c r="G6" s="35">
        <v>3</v>
      </c>
      <c r="H6" s="86" t="s">
        <v>15</v>
      </c>
      <c r="I6" s="30">
        <v>3</v>
      </c>
      <c r="J6" s="27">
        <v>0.20902777777777778</v>
      </c>
      <c r="K6" s="82" t="s">
        <v>7</v>
      </c>
      <c r="L6" s="82" t="s">
        <v>7</v>
      </c>
      <c r="M6" s="87" t="s">
        <v>7</v>
      </c>
      <c r="N6" s="55">
        <f t="shared" si="0"/>
        <v>400</v>
      </c>
      <c r="P6" s="41">
        <f t="shared" si="1"/>
        <v>300</v>
      </c>
      <c r="Q6" s="3">
        <f t="shared" si="2"/>
        <v>100</v>
      </c>
      <c r="R6" s="98">
        <f t="shared" si="3"/>
        <v>0</v>
      </c>
      <c r="S6" s="98">
        <f t="shared" si="4"/>
        <v>0</v>
      </c>
      <c r="T6" s="98">
        <f t="shared" si="5"/>
        <v>0</v>
      </c>
      <c r="U6" s="93"/>
      <c r="W6" s="40"/>
      <c r="X6" s="94"/>
      <c r="Y6" s="94"/>
      <c r="Z6" s="94"/>
      <c r="AA6" s="3"/>
    </row>
    <row r="7" spans="2:27" ht="12.75">
      <c r="B7" s="14">
        <v>4</v>
      </c>
      <c r="C7" s="81" t="s">
        <v>39</v>
      </c>
      <c r="D7" s="16">
        <v>80</v>
      </c>
      <c r="G7" s="34">
        <v>4</v>
      </c>
      <c r="H7" s="85" t="s">
        <v>43</v>
      </c>
      <c r="I7" s="29">
        <v>2</v>
      </c>
      <c r="J7" s="26">
        <v>0.19166666666666665</v>
      </c>
      <c r="K7" s="81" t="s">
        <v>8</v>
      </c>
      <c r="L7" s="81" t="s">
        <v>7</v>
      </c>
      <c r="M7" s="88" t="s">
        <v>7</v>
      </c>
      <c r="N7" s="54">
        <f t="shared" si="0"/>
        <v>342</v>
      </c>
      <c r="P7" s="41">
        <f t="shared" si="1"/>
        <v>200</v>
      </c>
      <c r="Q7" s="3">
        <f t="shared" si="2"/>
        <v>92</v>
      </c>
      <c r="R7" s="98">
        <f t="shared" si="3"/>
        <v>50</v>
      </c>
      <c r="S7" s="98">
        <f t="shared" si="4"/>
        <v>0</v>
      </c>
      <c r="T7" s="98">
        <f t="shared" si="5"/>
        <v>0</v>
      </c>
      <c r="U7" s="93"/>
      <c r="W7" s="40"/>
      <c r="X7" s="94"/>
      <c r="Y7" s="94"/>
      <c r="Z7" s="94"/>
      <c r="AA7" s="3"/>
    </row>
    <row r="8" spans="2:27" ht="13.5" thickBot="1">
      <c r="B8" s="115">
        <v>5</v>
      </c>
      <c r="C8" s="91" t="s">
        <v>63</v>
      </c>
      <c r="D8" s="17">
        <v>400</v>
      </c>
      <c r="G8" s="35">
        <v>5</v>
      </c>
      <c r="H8" s="86" t="s">
        <v>17</v>
      </c>
      <c r="I8" s="30">
        <v>2</v>
      </c>
      <c r="J8" s="27">
        <v>0.14722222222222223</v>
      </c>
      <c r="K8" s="82" t="s">
        <v>7</v>
      </c>
      <c r="L8" s="82" t="s">
        <v>7</v>
      </c>
      <c r="M8" s="87" t="s">
        <v>7</v>
      </c>
      <c r="N8" s="55">
        <f t="shared" si="0"/>
        <v>270</v>
      </c>
      <c r="P8" s="41">
        <f t="shared" si="1"/>
        <v>200</v>
      </c>
      <c r="Q8" s="3">
        <f t="shared" si="2"/>
        <v>70</v>
      </c>
      <c r="R8" s="98">
        <f t="shared" si="3"/>
        <v>0</v>
      </c>
      <c r="S8" s="98">
        <f t="shared" si="4"/>
        <v>0</v>
      </c>
      <c r="T8" s="98">
        <f t="shared" si="5"/>
        <v>0</v>
      </c>
      <c r="U8" s="93"/>
      <c r="W8" s="40"/>
      <c r="X8" s="94"/>
      <c r="Y8" s="94"/>
      <c r="Z8" s="94"/>
      <c r="AA8" s="3"/>
    </row>
    <row r="9" spans="2:27" ht="13.5" thickTop="1">
      <c r="B9" s="3"/>
      <c r="C9" s="94"/>
      <c r="D9" s="3"/>
      <c r="G9" s="34">
        <v>6</v>
      </c>
      <c r="H9" s="85" t="s">
        <v>45</v>
      </c>
      <c r="I9" s="29">
        <v>1</v>
      </c>
      <c r="J9" s="26">
        <v>0.28402777777777777</v>
      </c>
      <c r="K9" s="81" t="s">
        <v>7</v>
      </c>
      <c r="L9" s="81" t="s">
        <v>7</v>
      </c>
      <c r="M9" s="88" t="s">
        <v>7</v>
      </c>
      <c r="N9" s="54">
        <f t="shared" si="0"/>
        <v>236</v>
      </c>
      <c r="P9" s="41">
        <f t="shared" si="1"/>
        <v>100</v>
      </c>
      <c r="Q9" s="3">
        <f t="shared" si="2"/>
        <v>136</v>
      </c>
      <c r="R9" s="98">
        <f t="shared" si="3"/>
        <v>0</v>
      </c>
      <c r="S9" s="98">
        <f t="shared" si="4"/>
        <v>0</v>
      </c>
      <c r="T9" s="98">
        <f t="shared" si="5"/>
        <v>0</v>
      </c>
      <c r="U9" s="93"/>
      <c r="W9" s="40"/>
      <c r="X9" s="94"/>
      <c r="Y9" s="94"/>
      <c r="Z9" s="94"/>
      <c r="AA9" s="3"/>
    </row>
    <row r="10" spans="2:27" ht="12.75">
      <c r="B10" s="3"/>
      <c r="C10" s="94"/>
      <c r="D10" s="3"/>
      <c r="G10" s="36">
        <v>7</v>
      </c>
      <c r="H10" s="86" t="s">
        <v>56</v>
      </c>
      <c r="I10" s="30">
        <v>1</v>
      </c>
      <c r="J10" s="27">
        <v>0.2847222222222222</v>
      </c>
      <c r="K10" s="82" t="s">
        <v>7</v>
      </c>
      <c r="L10" s="82" t="s">
        <v>7</v>
      </c>
      <c r="M10" s="87" t="s">
        <v>7</v>
      </c>
      <c r="N10" s="55">
        <f t="shared" si="0"/>
        <v>236</v>
      </c>
      <c r="P10" s="41">
        <f t="shared" si="1"/>
        <v>100</v>
      </c>
      <c r="Q10" s="3">
        <f t="shared" si="2"/>
        <v>136</v>
      </c>
      <c r="R10" s="98">
        <f t="shared" si="3"/>
        <v>0</v>
      </c>
      <c r="S10" s="98">
        <f t="shared" si="4"/>
        <v>0</v>
      </c>
      <c r="T10" s="98">
        <f t="shared" si="5"/>
        <v>0</v>
      </c>
      <c r="U10" s="93"/>
      <c r="W10" s="40"/>
      <c r="X10" s="94"/>
      <c r="Y10" s="94"/>
      <c r="Z10" s="94"/>
      <c r="AA10" s="3"/>
    </row>
    <row r="11" spans="1:27" ht="12.75">
      <c r="A11" s="3"/>
      <c r="B11" s="3"/>
      <c r="C11" s="3"/>
      <c r="D11" s="3"/>
      <c r="E11" s="3"/>
      <c r="G11" s="34">
        <v>8</v>
      </c>
      <c r="H11" s="85" t="s">
        <v>50</v>
      </c>
      <c r="I11" s="29">
        <v>1</v>
      </c>
      <c r="J11" s="26">
        <v>0.26458333333333334</v>
      </c>
      <c r="K11" s="81" t="s">
        <v>7</v>
      </c>
      <c r="L11" s="81" t="s">
        <v>7</v>
      </c>
      <c r="M11" s="88" t="s">
        <v>7</v>
      </c>
      <c r="N11" s="54">
        <f t="shared" si="0"/>
        <v>227</v>
      </c>
      <c r="P11" s="41">
        <f t="shared" si="1"/>
        <v>100</v>
      </c>
      <c r="Q11" s="3">
        <f t="shared" si="2"/>
        <v>127</v>
      </c>
      <c r="R11" s="98">
        <f t="shared" si="3"/>
        <v>0</v>
      </c>
      <c r="S11" s="98">
        <f t="shared" si="4"/>
        <v>0</v>
      </c>
      <c r="T11" s="98">
        <f t="shared" si="5"/>
        <v>0</v>
      </c>
      <c r="U11" s="93"/>
      <c r="W11" s="40"/>
      <c r="X11" s="94"/>
      <c r="Y11" s="94"/>
      <c r="Z11" s="94"/>
      <c r="AA11" s="3"/>
    </row>
    <row r="12" spans="1:27" ht="13.5" thickBot="1">
      <c r="A12" s="3"/>
      <c r="B12" s="3"/>
      <c r="C12" s="3"/>
      <c r="D12" s="3"/>
      <c r="E12" s="3"/>
      <c r="G12" s="110">
        <v>9</v>
      </c>
      <c r="H12" s="86" t="s">
        <v>9</v>
      </c>
      <c r="I12" s="30">
        <v>0</v>
      </c>
      <c r="J12" s="27">
        <v>0.28611111111111115</v>
      </c>
      <c r="K12" s="82" t="s">
        <v>7</v>
      </c>
      <c r="L12" s="82" t="s">
        <v>7</v>
      </c>
      <c r="M12" s="87" t="s">
        <v>7</v>
      </c>
      <c r="N12" s="55">
        <f t="shared" si="0"/>
        <v>137</v>
      </c>
      <c r="P12" s="41">
        <f t="shared" si="1"/>
        <v>0</v>
      </c>
      <c r="Q12" s="3">
        <f t="shared" si="2"/>
        <v>137</v>
      </c>
      <c r="R12" s="98">
        <f t="shared" si="3"/>
        <v>0</v>
      </c>
      <c r="S12" s="98">
        <f t="shared" si="4"/>
        <v>0</v>
      </c>
      <c r="T12" s="98">
        <f t="shared" si="5"/>
        <v>0</v>
      </c>
      <c r="U12" s="93"/>
      <c r="W12" s="40"/>
      <c r="X12" s="94"/>
      <c r="Y12" s="94"/>
      <c r="Z12" s="94"/>
      <c r="AA12" s="3"/>
    </row>
    <row r="13" spans="1:27" ht="14.25" thickBot="1" thickTop="1">
      <c r="A13" s="3"/>
      <c r="B13" s="146" t="s">
        <v>38</v>
      </c>
      <c r="C13" s="147"/>
      <c r="D13" s="148"/>
      <c r="E13" s="3"/>
      <c r="G13" s="119">
        <v>10</v>
      </c>
      <c r="H13" s="120" t="s">
        <v>53</v>
      </c>
      <c r="I13" s="121">
        <v>0</v>
      </c>
      <c r="J13" s="122">
        <v>0.17361111111111113</v>
      </c>
      <c r="K13" s="89" t="s">
        <v>7</v>
      </c>
      <c r="L13" s="89" t="s">
        <v>7</v>
      </c>
      <c r="M13" s="123" t="s">
        <v>7</v>
      </c>
      <c r="N13" s="124">
        <f t="shared" si="0"/>
        <v>83</v>
      </c>
      <c r="P13" s="41">
        <f t="shared" si="1"/>
        <v>0</v>
      </c>
      <c r="Q13" s="3">
        <f t="shared" si="2"/>
        <v>83</v>
      </c>
      <c r="R13" s="98">
        <f t="shared" si="3"/>
        <v>0</v>
      </c>
      <c r="S13" s="98">
        <f t="shared" si="4"/>
        <v>0</v>
      </c>
      <c r="T13" s="98">
        <f t="shared" si="5"/>
        <v>0</v>
      </c>
      <c r="U13" s="93"/>
      <c r="W13" s="40"/>
      <c r="X13" s="94"/>
      <c r="Y13" s="94"/>
      <c r="Z13" s="94"/>
      <c r="AA13" s="3"/>
    </row>
    <row r="14" spans="1:27" ht="14.25" thickBot="1" thickTop="1">
      <c r="A14" s="3"/>
      <c r="B14" s="20" t="s">
        <v>22</v>
      </c>
      <c r="C14" s="21" t="s">
        <v>23</v>
      </c>
      <c r="D14" s="22" t="s">
        <v>24</v>
      </c>
      <c r="E14" s="3"/>
      <c r="F14" s="3"/>
      <c r="G14" s="44"/>
      <c r="H14" s="93"/>
      <c r="I14" s="3"/>
      <c r="J14" s="111"/>
      <c r="K14" s="94"/>
      <c r="L14" s="94"/>
      <c r="M14" s="94"/>
      <c r="N14" s="3"/>
      <c r="P14" s="41">
        <f t="shared" si="1"/>
        <v>0</v>
      </c>
      <c r="Q14" s="3">
        <f t="shared" si="2"/>
        <v>0</v>
      </c>
      <c r="R14" s="98">
        <f t="shared" si="3"/>
        <v>0</v>
      </c>
      <c r="S14" s="98">
        <f t="shared" si="4"/>
        <v>0</v>
      </c>
      <c r="T14" s="98">
        <f t="shared" si="5"/>
        <v>0</v>
      </c>
      <c r="U14" s="93"/>
      <c r="W14" s="111"/>
      <c r="X14" s="94"/>
      <c r="Y14" s="94"/>
      <c r="Z14" s="94"/>
      <c r="AA14" s="3"/>
    </row>
    <row r="15" spans="1:27" ht="13.5" thickTop="1">
      <c r="A15" s="3"/>
      <c r="B15" s="18">
        <v>1</v>
      </c>
      <c r="C15" s="80" t="s">
        <v>49</v>
      </c>
      <c r="D15" s="19">
        <v>56</v>
      </c>
      <c r="E15" s="3"/>
      <c r="F15" s="3"/>
      <c r="G15" s="44"/>
      <c r="H15" s="93"/>
      <c r="I15" s="3"/>
      <c r="J15" s="40"/>
      <c r="K15" s="94"/>
      <c r="L15" s="94"/>
      <c r="M15" s="94"/>
      <c r="N15" s="3"/>
      <c r="O15" s="3"/>
      <c r="P15" s="41">
        <f t="shared" si="1"/>
        <v>0</v>
      </c>
      <c r="Q15" s="3">
        <f t="shared" si="2"/>
        <v>0</v>
      </c>
      <c r="R15" s="98">
        <f t="shared" si="3"/>
        <v>0</v>
      </c>
      <c r="S15" s="98">
        <f t="shared" si="4"/>
        <v>0</v>
      </c>
      <c r="T15" s="98">
        <f t="shared" si="5"/>
        <v>0</v>
      </c>
      <c r="U15" s="94"/>
      <c r="X15" s="3"/>
      <c r="Y15" s="3"/>
      <c r="Z15" s="3"/>
      <c r="AA15" s="3"/>
    </row>
    <row r="16" spans="1:27" ht="12.75">
      <c r="A16" s="3"/>
      <c r="B16" s="14">
        <v>2</v>
      </c>
      <c r="C16" s="81" t="s">
        <v>25</v>
      </c>
      <c r="D16" s="16">
        <v>61</v>
      </c>
      <c r="E16" s="3"/>
      <c r="F16" s="3"/>
      <c r="G16" s="44"/>
      <c r="H16" s="93"/>
      <c r="I16" s="3"/>
      <c r="J16" s="40"/>
      <c r="K16" s="94"/>
      <c r="L16" s="94"/>
      <c r="M16" s="94"/>
      <c r="N16" s="3"/>
      <c r="O16" s="3"/>
      <c r="P16" s="41">
        <f t="shared" si="1"/>
        <v>0</v>
      </c>
      <c r="Q16" s="3">
        <f t="shared" si="2"/>
        <v>0</v>
      </c>
      <c r="R16" s="98">
        <f t="shared" si="3"/>
        <v>0</v>
      </c>
      <c r="S16" s="98">
        <f t="shared" si="4"/>
        <v>0</v>
      </c>
      <c r="T16" s="98">
        <f t="shared" si="5"/>
        <v>0</v>
      </c>
      <c r="U16" s="94"/>
      <c r="X16" s="3"/>
      <c r="Y16" s="3"/>
      <c r="Z16" s="3"/>
      <c r="AA16" s="3"/>
    </row>
    <row r="17" spans="1:27" ht="12.75">
      <c r="A17" s="3"/>
      <c r="B17" s="11">
        <v>3</v>
      </c>
      <c r="C17" s="82" t="s">
        <v>48</v>
      </c>
      <c r="D17" s="13">
        <v>66</v>
      </c>
      <c r="E17" s="3"/>
      <c r="F17" s="3"/>
      <c r="G17" s="43"/>
      <c r="H17" s="93"/>
      <c r="I17" s="3"/>
      <c r="J17" s="40"/>
      <c r="K17" s="94"/>
      <c r="L17" s="94"/>
      <c r="M17" s="94"/>
      <c r="N17" s="3"/>
      <c r="O17" s="3"/>
      <c r="P17" s="41">
        <f t="shared" si="1"/>
        <v>0</v>
      </c>
      <c r="Q17" s="3">
        <f t="shared" si="2"/>
        <v>0</v>
      </c>
      <c r="R17" s="98">
        <f t="shared" si="3"/>
        <v>0</v>
      </c>
      <c r="S17" s="98">
        <f t="shared" si="4"/>
        <v>0</v>
      </c>
      <c r="T17" s="98">
        <f t="shared" si="5"/>
        <v>0</v>
      </c>
      <c r="U17" s="94"/>
      <c r="X17" s="3"/>
      <c r="Y17" s="3"/>
      <c r="Z17" s="3"/>
      <c r="AA17" s="3"/>
    </row>
    <row r="18" spans="1:27" ht="12.75">
      <c r="A18" s="3"/>
      <c r="B18" s="14">
        <v>4</v>
      </c>
      <c r="C18" s="81" t="s">
        <v>64</v>
      </c>
      <c r="D18" s="16">
        <v>69</v>
      </c>
      <c r="E18" s="3"/>
      <c r="F18" s="3"/>
      <c r="G18" s="44"/>
      <c r="H18" s="39"/>
      <c r="I18" s="3"/>
      <c r="J18" s="40"/>
      <c r="K18" s="3"/>
      <c r="L18" s="3"/>
      <c r="M18" s="3"/>
      <c r="N18" s="3"/>
      <c r="O18" s="3"/>
      <c r="P18" s="39"/>
      <c r="R18" s="40"/>
      <c r="X18" s="3"/>
      <c r="Y18" s="3"/>
      <c r="Z18" s="3"/>
      <c r="AA18" s="3"/>
    </row>
    <row r="19" spans="1:27" ht="13.5" thickBot="1">
      <c r="A19" s="3"/>
      <c r="B19" s="115">
        <v>5</v>
      </c>
      <c r="C19" s="91" t="s">
        <v>65</v>
      </c>
      <c r="D19" s="17">
        <v>77</v>
      </c>
      <c r="E19" s="3"/>
      <c r="M19" s="3"/>
      <c r="N19" s="3"/>
      <c r="P19" s="39"/>
      <c r="R19" s="40"/>
      <c r="X19" s="3"/>
      <c r="Y19" s="3"/>
      <c r="Z19" s="3"/>
      <c r="AA19" s="3"/>
    </row>
    <row r="20" spans="1:27" ht="13.5" thickTop="1">
      <c r="A20" s="3"/>
      <c r="B20" s="3"/>
      <c r="C20" s="94"/>
      <c r="D20" s="3"/>
      <c r="E20" s="3"/>
      <c r="M20" s="3"/>
      <c r="N20" s="3"/>
      <c r="O20" s="3"/>
      <c r="X20" s="3"/>
      <c r="Y20" s="3"/>
      <c r="Z20" s="3"/>
      <c r="AA20" s="3"/>
    </row>
    <row r="21" spans="1:27" ht="13.5" thickBot="1">
      <c r="A21" s="3"/>
      <c r="B21" s="3"/>
      <c r="C21" s="3"/>
      <c r="D21" s="3"/>
      <c r="E21" s="3"/>
      <c r="M21" s="3"/>
      <c r="N21" s="41"/>
      <c r="O21" s="3"/>
      <c r="X21" s="3"/>
      <c r="Y21" s="3"/>
      <c r="Z21" s="3"/>
      <c r="AA21" s="3"/>
    </row>
    <row r="22" spans="1:27" ht="14.25" thickBot="1" thickTop="1">
      <c r="A22" s="3"/>
      <c r="B22" s="3"/>
      <c r="C22" s="3"/>
      <c r="D22" s="3"/>
      <c r="E22" s="3"/>
      <c r="G22" s="149" t="s">
        <v>29</v>
      </c>
      <c r="H22" s="143"/>
      <c r="I22" s="143"/>
      <c r="J22" s="143"/>
      <c r="K22" s="143"/>
      <c r="L22" s="150"/>
      <c r="M22" s="3"/>
      <c r="N22" s="41"/>
      <c r="O22" s="3"/>
      <c r="X22" s="3"/>
      <c r="Y22" s="3"/>
      <c r="Z22" s="3"/>
      <c r="AA22" s="3"/>
    </row>
    <row r="23" spans="1:27" ht="14.25" thickBot="1" thickTop="1">
      <c r="A23" s="3"/>
      <c r="B23" s="3"/>
      <c r="C23" s="3"/>
      <c r="D23" s="3"/>
      <c r="E23" s="3"/>
      <c r="G23" s="45" t="s">
        <v>28</v>
      </c>
      <c r="H23" s="48" t="s">
        <v>0</v>
      </c>
      <c r="I23" s="46" t="s">
        <v>5</v>
      </c>
      <c r="J23" s="49" t="s">
        <v>10</v>
      </c>
      <c r="K23" s="49" t="s">
        <v>11</v>
      </c>
      <c r="L23" s="48" t="s">
        <v>30</v>
      </c>
      <c r="M23" s="3"/>
      <c r="N23" s="39"/>
      <c r="O23" s="3"/>
      <c r="X23" s="3"/>
      <c r="Y23" s="3"/>
      <c r="Z23" s="3"/>
      <c r="AA23" s="3"/>
    </row>
    <row r="24" spans="1:27" ht="13.5" thickTop="1">
      <c r="A24" s="3"/>
      <c r="B24" s="58"/>
      <c r="C24" s="58"/>
      <c r="D24" s="58"/>
      <c r="E24" s="3"/>
      <c r="G24" s="33">
        <v>1</v>
      </c>
      <c r="H24" s="83" t="s">
        <v>17</v>
      </c>
      <c r="I24" s="63">
        <f>VLOOKUP(H24,'1.kolo'!$H$4:$N$17,7,FALSE)</f>
        <v>738</v>
      </c>
      <c r="J24" s="60">
        <f>VLOOKUP(H24,'2.kolo'!$H$4:$N$17,7,FALSE)</f>
        <v>419</v>
      </c>
      <c r="K24" s="50">
        <f aca="true" t="shared" si="6" ref="K24:K33">VLOOKUP(H24,$H$4:$N$18,7,FALSE)</f>
        <v>270</v>
      </c>
      <c r="L24" s="5">
        <f aca="true" t="shared" si="7" ref="L24:L33">SUM(I24:K24)</f>
        <v>1427</v>
      </c>
      <c r="M24" s="3"/>
      <c r="N24" s="93"/>
      <c r="O24" s="3"/>
      <c r="U24" s="93"/>
      <c r="X24" s="3"/>
      <c r="Y24" s="3"/>
      <c r="Z24" s="3"/>
      <c r="AA24" s="3"/>
    </row>
    <row r="25" spans="1:27" ht="12.75">
      <c r="A25" s="3"/>
      <c r="B25" s="3"/>
      <c r="C25" s="3"/>
      <c r="D25" s="3"/>
      <c r="E25" s="3"/>
      <c r="G25" s="34">
        <v>2</v>
      </c>
      <c r="H25" s="85" t="s">
        <v>18</v>
      </c>
      <c r="I25" s="14">
        <f>VLOOKUP(H25,'1.kolo'!$H$4:$N$17,7,FALSE)</f>
        <v>337</v>
      </c>
      <c r="J25" s="61">
        <f>VLOOKUP(H25,'2.kolo'!$H$4:$N$17,7,FALSE)</f>
        <v>437</v>
      </c>
      <c r="K25" s="51">
        <f t="shared" si="6"/>
        <v>624</v>
      </c>
      <c r="L25" s="54">
        <f t="shared" si="7"/>
        <v>1398</v>
      </c>
      <c r="M25" s="3"/>
      <c r="N25" s="93"/>
      <c r="O25" s="3"/>
      <c r="U25" s="93"/>
      <c r="X25" s="3"/>
      <c r="Y25" s="3"/>
      <c r="Z25" s="3"/>
      <c r="AA25" s="3"/>
    </row>
    <row r="26" spans="1:27" ht="12.75">
      <c r="A26" s="3"/>
      <c r="B26" s="3"/>
      <c r="C26" s="3"/>
      <c r="D26" s="3"/>
      <c r="E26" s="3"/>
      <c r="G26" s="35">
        <v>3</v>
      </c>
      <c r="H26" s="86" t="s">
        <v>15</v>
      </c>
      <c r="I26" s="11">
        <f>VLOOKUP(H26,'1.kolo'!$H$4:$N$17,7,FALSE)</f>
        <v>437</v>
      </c>
      <c r="J26" s="62">
        <f>VLOOKUP(H26,'2.kolo'!$H$4:$N$17,7,FALSE)</f>
        <v>336</v>
      </c>
      <c r="K26" s="52">
        <f t="shared" si="6"/>
        <v>400</v>
      </c>
      <c r="L26" s="55">
        <f t="shared" si="7"/>
        <v>1173</v>
      </c>
      <c r="M26" s="3"/>
      <c r="N26" s="93"/>
      <c r="O26" s="3"/>
      <c r="U26" s="93"/>
      <c r="X26" s="3"/>
      <c r="Y26" s="3"/>
      <c r="Z26" s="3"/>
      <c r="AA26" s="3"/>
    </row>
    <row r="27" spans="1:27" ht="12.75">
      <c r="A27" s="3"/>
      <c r="B27" s="3"/>
      <c r="C27" s="3"/>
      <c r="D27" s="3"/>
      <c r="E27" s="3"/>
      <c r="G27" s="34">
        <v>4</v>
      </c>
      <c r="H27" s="85" t="s">
        <v>43</v>
      </c>
      <c r="I27" s="14">
        <f>VLOOKUP(H27,'1.kolo'!$H$4:$N$17,7,FALSE)</f>
        <v>254</v>
      </c>
      <c r="J27" s="61">
        <f>VLOOKUP(H27,'2.kolo'!$H$4:$N$17,7,FALSE)</f>
        <v>431</v>
      </c>
      <c r="K27" s="51">
        <f t="shared" si="6"/>
        <v>342</v>
      </c>
      <c r="L27" s="54">
        <f t="shared" si="7"/>
        <v>1027</v>
      </c>
      <c r="M27" s="3"/>
      <c r="N27" s="93"/>
      <c r="O27" s="3"/>
      <c r="U27" s="93"/>
      <c r="X27" s="3"/>
      <c r="Y27" s="3"/>
      <c r="Z27" s="3"/>
      <c r="AA27" s="3"/>
    </row>
    <row r="28" spans="1:27" ht="12.75">
      <c r="A28" s="3"/>
      <c r="B28" s="3"/>
      <c r="C28" s="3"/>
      <c r="D28" s="3"/>
      <c r="E28" s="3"/>
      <c r="G28" s="35">
        <v>5</v>
      </c>
      <c r="H28" s="86" t="s">
        <v>66</v>
      </c>
      <c r="I28" s="11">
        <f>VLOOKUP(H28,'1.kolo'!$H$4:$N$17,7,FALSE)</f>
        <v>326</v>
      </c>
      <c r="J28" s="62">
        <f>VLOOKUP(H28,'2.kolo'!$H$4:$N$17,7,FALSE)</f>
        <v>137</v>
      </c>
      <c r="K28" s="52">
        <f t="shared" si="6"/>
        <v>535</v>
      </c>
      <c r="L28" s="55">
        <f t="shared" si="7"/>
        <v>998</v>
      </c>
      <c r="M28" s="3"/>
      <c r="N28" s="93"/>
      <c r="O28" s="3"/>
      <c r="U28" s="93"/>
      <c r="X28" s="3"/>
      <c r="Y28" s="3"/>
      <c r="Z28" s="3"/>
      <c r="AA28" s="3"/>
    </row>
    <row r="29" spans="1:27" ht="12.75">
      <c r="A29" s="3"/>
      <c r="B29" s="3"/>
      <c r="C29" s="3"/>
      <c r="D29" s="3"/>
      <c r="E29" s="3"/>
      <c r="G29" s="34">
        <v>6</v>
      </c>
      <c r="H29" s="85" t="s">
        <v>50</v>
      </c>
      <c r="I29" s="14">
        <f>VLOOKUP(H29,'1.kolo'!$H$4:$N$17,7,FALSE)</f>
        <v>222</v>
      </c>
      <c r="J29" s="61">
        <f>VLOOKUP(H29,'2.kolo'!$H$4:$N$17,7,FALSE)</f>
        <v>262</v>
      </c>
      <c r="K29" s="51">
        <f t="shared" si="6"/>
        <v>227</v>
      </c>
      <c r="L29" s="54">
        <f t="shared" si="7"/>
        <v>711</v>
      </c>
      <c r="M29" s="3"/>
      <c r="N29" s="93"/>
      <c r="O29" s="3"/>
      <c r="U29" s="93"/>
      <c r="X29" s="3"/>
      <c r="Y29" s="3"/>
      <c r="Z29" s="3"/>
      <c r="AA29" s="3"/>
    </row>
    <row r="30" spans="1:27" ht="12.75">
      <c r="A30" s="3"/>
      <c r="B30" s="3"/>
      <c r="C30" s="3"/>
      <c r="D30" s="3"/>
      <c r="E30" s="3"/>
      <c r="G30" s="36">
        <v>7</v>
      </c>
      <c r="H30" s="86" t="s">
        <v>45</v>
      </c>
      <c r="I30" s="11">
        <f>VLOOKUP(H30,'1.kolo'!$H$4:$N$17,7,FALSE)</f>
        <v>237</v>
      </c>
      <c r="J30" s="62">
        <f>VLOOKUP(H30,'2.kolo'!$H$4:$N$17,7,FALSE)</f>
        <v>236</v>
      </c>
      <c r="K30" s="52">
        <f t="shared" si="6"/>
        <v>236</v>
      </c>
      <c r="L30" s="55">
        <f t="shared" si="7"/>
        <v>709</v>
      </c>
      <c r="N30" s="93"/>
      <c r="O30" s="3"/>
      <c r="U30" s="93"/>
      <c r="X30" s="3"/>
      <c r="Y30" s="3"/>
      <c r="Z30" s="3"/>
      <c r="AA30" s="3"/>
    </row>
    <row r="31" spans="1:27" ht="12.75">
      <c r="A31" s="3"/>
      <c r="B31" s="3"/>
      <c r="C31" s="3"/>
      <c r="D31" s="3"/>
      <c r="E31" s="3"/>
      <c r="G31" s="34">
        <v>8</v>
      </c>
      <c r="H31" s="85" t="s">
        <v>9</v>
      </c>
      <c r="I31" s="14">
        <f>VLOOKUP(H31,'1.kolo'!$H$4:$N$17,7,FALSE)</f>
        <v>338</v>
      </c>
      <c r="J31" s="61">
        <f>VLOOKUP(H31,'2.kolo'!$H$4:$N$17,7,FALSE)</f>
        <v>193</v>
      </c>
      <c r="K31" s="51">
        <f t="shared" si="6"/>
        <v>137</v>
      </c>
      <c r="L31" s="54">
        <f t="shared" si="7"/>
        <v>668</v>
      </c>
      <c r="N31" s="93"/>
      <c r="O31" s="3"/>
      <c r="U31" s="93"/>
      <c r="X31" s="3"/>
      <c r="Y31" s="3"/>
      <c r="Z31" s="3"/>
      <c r="AA31" s="3"/>
    </row>
    <row r="32" spans="1:27" ht="12.75">
      <c r="A32" s="3"/>
      <c r="B32" s="3"/>
      <c r="C32" s="3"/>
      <c r="D32" s="3"/>
      <c r="E32" s="3"/>
      <c r="G32" s="36">
        <v>9</v>
      </c>
      <c r="H32" s="86" t="s">
        <v>56</v>
      </c>
      <c r="I32" s="11">
        <f>VLOOKUP(H32,'1.kolo'!$H$4:$N$17,7,FALSE)</f>
        <v>147</v>
      </c>
      <c r="J32" s="62">
        <f>VLOOKUP(H32,'2.kolo'!$H$4:$N$17,7,FALSE)</f>
        <v>219</v>
      </c>
      <c r="K32" s="52">
        <f t="shared" si="6"/>
        <v>236</v>
      </c>
      <c r="L32" s="55">
        <f t="shared" si="7"/>
        <v>602</v>
      </c>
      <c r="N32" s="93"/>
      <c r="O32" s="3"/>
      <c r="U32" s="93"/>
      <c r="X32" s="3"/>
      <c r="Y32" s="3"/>
      <c r="Z32" s="3"/>
      <c r="AA32" s="3"/>
    </row>
    <row r="33" spans="1:27" ht="13.5" thickBot="1">
      <c r="A33" s="3"/>
      <c r="B33" s="3"/>
      <c r="C33" s="3"/>
      <c r="D33" s="3"/>
      <c r="E33" s="3"/>
      <c r="G33" s="119">
        <v>10</v>
      </c>
      <c r="H33" s="120" t="s">
        <v>53</v>
      </c>
      <c r="I33" s="76">
        <f>VLOOKUP(H33,'1.kolo'!$H$4:$N$17,7,FALSE)</f>
        <v>131</v>
      </c>
      <c r="J33" s="126">
        <f>VLOOKUP(H33,'2.kolo'!$H$4:$N$17,7,FALSE)</f>
        <v>75</v>
      </c>
      <c r="K33" s="125">
        <f t="shared" si="6"/>
        <v>83</v>
      </c>
      <c r="L33" s="124">
        <f t="shared" si="7"/>
        <v>289</v>
      </c>
      <c r="N33" s="93"/>
      <c r="O33" s="3"/>
      <c r="U33" s="93"/>
      <c r="X33" s="3"/>
      <c r="Y33" s="3"/>
      <c r="Z33" s="3"/>
      <c r="AA33" s="3"/>
    </row>
    <row r="34" spans="1:27" ht="13.5" thickTop="1">
      <c r="A34" s="3"/>
      <c r="B34" s="3"/>
      <c r="C34" s="3"/>
      <c r="D34" s="3"/>
      <c r="E34" s="3"/>
      <c r="F34" s="3"/>
      <c r="G34" s="44"/>
      <c r="H34" s="93"/>
      <c r="I34" s="3"/>
      <c r="J34" s="3"/>
      <c r="K34" s="3"/>
      <c r="L34" s="3"/>
      <c r="N34" s="93"/>
      <c r="O34" s="3"/>
      <c r="U34" s="93"/>
      <c r="X34" s="3"/>
      <c r="Y34" s="3"/>
      <c r="Z34" s="3"/>
      <c r="AA34" s="3"/>
    </row>
    <row r="35" spans="1:27" ht="12.75">
      <c r="A35" s="3"/>
      <c r="B35" s="58"/>
      <c r="C35" s="58"/>
      <c r="D35" s="58"/>
      <c r="E35" s="3"/>
      <c r="F35" s="3"/>
      <c r="G35" s="44"/>
      <c r="H35" s="93"/>
      <c r="I35" s="3"/>
      <c r="J35" s="3"/>
      <c r="K35" s="3"/>
      <c r="L35" s="3"/>
      <c r="M35" s="3"/>
      <c r="N35" s="93"/>
      <c r="O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44"/>
      <c r="H36" s="93"/>
      <c r="I36" s="3"/>
      <c r="J36" s="3"/>
      <c r="K36" s="3"/>
      <c r="L36" s="3"/>
      <c r="M36" s="3"/>
      <c r="N36" s="93"/>
      <c r="O36" s="3"/>
      <c r="X36" s="3"/>
      <c r="Y36" s="3"/>
      <c r="Z36" s="3"/>
      <c r="AA36" s="3"/>
    </row>
    <row r="37" spans="1:15" ht="12.75">
      <c r="A37" s="3"/>
      <c r="B37" s="3"/>
      <c r="C37" s="93"/>
      <c r="D37" s="3"/>
      <c r="E37" s="40"/>
      <c r="F37" s="94"/>
      <c r="G37" s="94"/>
      <c r="H37" s="94"/>
      <c r="I37" s="3"/>
      <c r="J37" s="3"/>
      <c r="K37" s="93"/>
      <c r="L37" s="3"/>
      <c r="M37" s="3"/>
      <c r="N37" s="3"/>
      <c r="O37" s="3"/>
    </row>
    <row r="38" spans="1:15" ht="12.75">
      <c r="A38" s="3"/>
      <c r="B38" s="3"/>
      <c r="C38" s="93"/>
      <c r="D38" s="3"/>
      <c r="E38" s="3"/>
      <c r="F38" s="3"/>
      <c r="G38" s="3"/>
      <c r="H38" s="94"/>
      <c r="I38" s="3"/>
      <c r="J38" s="3"/>
      <c r="K38" s="93"/>
      <c r="L38" s="3"/>
      <c r="M38" s="3"/>
      <c r="N38" s="3"/>
      <c r="O38" s="3"/>
    </row>
    <row r="39" spans="1:15" ht="12.75">
      <c r="A39" s="3"/>
      <c r="B39" s="3"/>
      <c r="C39" s="93"/>
      <c r="D39" s="3"/>
      <c r="E39" s="3"/>
      <c r="F39" s="3"/>
      <c r="G39" s="3"/>
      <c r="H39" s="94"/>
      <c r="I39" s="3"/>
      <c r="J39" s="40"/>
      <c r="K39" s="93"/>
      <c r="L39" s="3"/>
      <c r="M39" s="3"/>
      <c r="N39" s="3"/>
      <c r="O39" s="3"/>
    </row>
    <row r="40" spans="1:15" ht="12.75">
      <c r="A40" s="3"/>
      <c r="B40" s="3"/>
      <c r="C40" s="93"/>
      <c r="D40" s="3"/>
      <c r="E40" s="3"/>
      <c r="F40" s="3"/>
      <c r="G40" s="3"/>
      <c r="H40" s="94"/>
      <c r="I40" s="3"/>
      <c r="J40" s="40"/>
      <c r="K40" s="93"/>
      <c r="L40" s="3"/>
      <c r="M40" s="3"/>
      <c r="N40" s="3"/>
      <c r="O40" s="3"/>
    </row>
    <row r="41" spans="1:15" ht="12.75">
      <c r="A41" s="3"/>
      <c r="B41" s="3"/>
      <c r="C41" s="93"/>
      <c r="D41" s="3"/>
      <c r="E41" s="3"/>
      <c r="F41" s="3"/>
      <c r="G41" s="3"/>
      <c r="H41" s="94"/>
      <c r="I41" s="3"/>
      <c r="J41" s="40"/>
      <c r="K41" s="93"/>
      <c r="L41" s="3"/>
      <c r="M41" s="3"/>
      <c r="N41" s="3"/>
      <c r="O41" s="3"/>
    </row>
    <row r="42" spans="1:15" ht="12.75">
      <c r="A42" s="3"/>
      <c r="B42" s="3"/>
      <c r="C42" s="93"/>
      <c r="D42" s="3"/>
      <c r="E42" s="3"/>
      <c r="F42" s="3"/>
      <c r="G42" s="3"/>
      <c r="H42" s="94"/>
      <c r="I42" s="3"/>
      <c r="J42" s="40"/>
      <c r="K42" s="93"/>
      <c r="L42" s="3"/>
      <c r="M42" s="3"/>
      <c r="N42" s="3"/>
      <c r="O42" s="3"/>
    </row>
    <row r="43" spans="1:15" ht="12.75">
      <c r="A43" s="3"/>
      <c r="B43" s="3"/>
      <c r="C43" s="93"/>
      <c r="D43" s="3"/>
      <c r="E43" s="3"/>
      <c r="F43" s="3"/>
      <c r="G43" s="3"/>
      <c r="H43" s="94"/>
      <c r="I43" s="3"/>
      <c r="J43" s="40"/>
      <c r="K43" s="93"/>
      <c r="L43" s="3"/>
      <c r="M43" s="3"/>
      <c r="N43" s="3"/>
      <c r="O43" s="3"/>
    </row>
    <row r="44" spans="1:15" ht="12.75">
      <c r="A44" s="3"/>
      <c r="B44" s="3"/>
      <c r="C44" s="93"/>
      <c r="D44" s="3"/>
      <c r="E44" s="3"/>
      <c r="F44" s="3"/>
      <c r="G44" s="3"/>
      <c r="H44" s="94"/>
      <c r="I44" s="3"/>
      <c r="J44" s="40"/>
      <c r="K44" s="93"/>
      <c r="L44" s="3"/>
      <c r="M44" s="3"/>
      <c r="N44" s="3"/>
      <c r="O44" s="3"/>
    </row>
    <row r="45" spans="1:15" ht="12.75">
      <c r="A45" s="3"/>
      <c r="B45" s="3"/>
      <c r="C45" s="93"/>
      <c r="D45" s="3"/>
      <c r="E45" s="3"/>
      <c r="F45" s="3"/>
      <c r="G45" s="3"/>
      <c r="H45" s="94"/>
      <c r="I45" s="3"/>
      <c r="J45" s="40"/>
      <c r="K45" s="93"/>
      <c r="L45" s="3"/>
      <c r="M45" s="3"/>
      <c r="N45" s="3"/>
      <c r="O45" s="3"/>
    </row>
    <row r="46" spans="1:15" ht="12.75">
      <c r="A46" s="3"/>
      <c r="B46" s="3"/>
      <c r="C46" s="93"/>
      <c r="D46" s="3"/>
      <c r="E46" s="3"/>
      <c r="F46" s="3"/>
      <c r="G46" s="3"/>
      <c r="H46" s="94"/>
      <c r="I46" s="3"/>
      <c r="J46" s="40"/>
      <c r="K46" s="93"/>
      <c r="L46" s="3"/>
      <c r="M46" s="3"/>
      <c r="N46" s="3"/>
      <c r="O46" s="3"/>
    </row>
    <row r="47" spans="3:15" ht="12.75">
      <c r="C47" s="93"/>
      <c r="D47" s="3"/>
      <c r="E47" s="3"/>
      <c r="F47" s="3"/>
      <c r="G47" s="3"/>
      <c r="H47" s="94"/>
      <c r="I47" s="3"/>
      <c r="J47" s="40"/>
      <c r="K47" s="93"/>
      <c r="L47" s="3"/>
      <c r="M47" s="3"/>
      <c r="N47" s="3"/>
      <c r="O47" s="3"/>
    </row>
    <row r="48" spans="3:15" ht="12.75">
      <c r="C48" s="93"/>
      <c r="D48" s="3"/>
      <c r="E48" s="40"/>
      <c r="F48" s="94"/>
      <c r="G48" s="94"/>
      <c r="H48" s="94"/>
      <c r="I48" s="3"/>
      <c r="J48" s="3"/>
      <c r="K48" s="9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6:15" ht="12.75"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6:15" ht="12.75"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6:15" ht="12.75"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6:15" ht="12.75"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6:15" ht="12.75"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6:15" ht="12.75"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6:15" ht="12.75"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sheetProtection/>
  <mergeCells count="4">
    <mergeCell ref="B2:D2"/>
    <mergeCell ref="B13:D13"/>
    <mergeCell ref="G22:L22"/>
    <mergeCell ref="G2:N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.8515625" style="0" bestFit="1" customWidth="1"/>
    <col min="3" max="3" width="15.00390625" style="0" customWidth="1"/>
    <col min="4" max="4" width="5.7109375" style="0" bestFit="1" customWidth="1"/>
    <col min="6" max="6" width="3.8515625" style="0" customWidth="1"/>
    <col min="7" max="7" width="6.28125" style="0" bestFit="1" customWidth="1"/>
    <col min="8" max="8" width="16.57421875" style="0" bestFit="1" customWidth="1"/>
    <col min="9" max="9" width="10.140625" style="0" bestFit="1" customWidth="1"/>
    <col min="10" max="10" width="9.28125" style="0" bestFit="1" customWidth="1"/>
    <col min="11" max="11" width="12.00390625" style="0" bestFit="1" customWidth="1"/>
    <col min="12" max="12" width="7.140625" style="0" bestFit="1" customWidth="1"/>
    <col min="13" max="13" width="9.28125" style="0" bestFit="1" customWidth="1"/>
    <col min="14" max="14" width="12.421875" style="0" bestFit="1" customWidth="1"/>
    <col min="15" max="15" width="10.140625" style="0" bestFit="1" customWidth="1"/>
    <col min="16" max="20" width="9.140625" style="0" hidden="1" customWidth="1"/>
  </cols>
  <sheetData>
    <row r="1" ht="13.5" thickBot="1"/>
    <row r="2" spans="2:14" ht="14.25" thickBot="1" thickTop="1">
      <c r="B2" s="146" t="s">
        <v>31</v>
      </c>
      <c r="C2" s="147"/>
      <c r="D2" s="148"/>
      <c r="G2" s="149" t="s">
        <v>31</v>
      </c>
      <c r="H2" s="143"/>
      <c r="I2" s="143"/>
      <c r="J2" s="143"/>
      <c r="K2" s="143"/>
      <c r="L2" s="143"/>
      <c r="M2" s="143"/>
      <c r="N2" s="150"/>
    </row>
    <row r="3" spans="2:14" ht="14.25" thickBot="1" thickTop="1">
      <c r="B3" s="20" t="s">
        <v>22</v>
      </c>
      <c r="C3" s="21" t="s">
        <v>23</v>
      </c>
      <c r="D3" s="22" t="s">
        <v>24</v>
      </c>
      <c r="G3" s="32" t="s">
        <v>28</v>
      </c>
      <c r="H3" s="31" t="s">
        <v>0</v>
      </c>
      <c r="I3" s="6" t="s">
        <v>3</v>
      </c>
      <c r="J3" s="2" t="s">
        <v>2</v>
      </c>
      <c r="K3" s="2" t="s">
        <v>1</v>
      </c>
      <c r="L3" s="2" t="s">
        <v>4</v>
      </c>
      <c r="M3" s="4" t="s">
        <v>35</v>
      </c>
      <c r="N3" s="71" t="s">
        <v>6</v>
      </c>
    </row>
    <row r="4" spans="2:20" ht="13.5" thickTop="1">
      <c r="B4" s="65">
        <v>1</v>
      </c>
      <c r="C4" s="112" t="s">
        <v>48</v>
      </c>
      <c r="D4" s="19">
        <v>66</v>
      </c>
      <c r="G4" s="33">
        <v>1</v>
      </c>
      <c r="H4" s="83" t="s">
        <v>17</v>
      </c>
      <c r="I4" s="28">
        <v>3</v>
      </c>
      <c r="J4" s="24">
        <v>0.21736111111111112</v>
      </c>
      <c r="K4" s="90" t="s">
        <v>7</v>
      </c>
      <c r="L4" s="90" t="s">
        <v>7</v>
      </c>
      <c r="M4" s="84" t="s">
        <v>7</v>
      </c>
      <c r="N4" s="72">
        <f aca="true" t="shared" si="0" ref="N4:N10">SUM(P4:T4)</f>
        <v>404</v>
      </c>
      <c r="O4" s="1"/>
      <c r="P4" s="41">
        <f>I4*100</f>
        <v>300</v>
      </c>
      <c r="Q4" s="3">
        <f>FLOOR((((HOUR(J4)*60)+MINUTE(J4))/3),1)</f>
        <v>104</v>
      </c>
      <c r="R4" s="98">
        <f>IF(K4="ano",50,0)</f>
        <v>0</v>
      </c>
      <c r="S4" s="98">
        <f>IF(L4="ano",-50,0)</f>
        <v>0</v>
      </c>
      <c r="T4" s="98">
        <f>IF(M4="ano",-75,0)</f>
        <v>0</v>
      </c>
    </row>
    <row r="5" spans="2:20" ht="12.75">
      <c r="B5" s="66">
        <v>2</v>
      </c>
      <c r="C5" s="96" t="s">
        <v>49</v>
      </c>
      <c r="D5" s="16">
        <v>56</v>
      </c>
      <c r="G5" s="34">
        <v>2</v>
      </c>
      <c r="H5" s="85" t="s">
        <v>15</v>
      </c>
      <c r="I5" s="29">
        <v>3</v>
      </c>
      <c r="J5" s="26">
        <v>0.1729166666666667</v>
      </c>
      <c r="K5" s="81" t="s">
        <v>7</v>
      </c>
      <c r="L5" s="81" t="s">
        <v>7</v>
      </c>
      <c r="M5" s="88" t="s">
        <v>7</v>
      </c>
      <c r="N5" s="54">
        <f t="shared" si="0"/>
        <v>383</v>
      </c>
      <c r="O5" s="1"/>
      <c r="P5" s="41">
        <f aca="true" t="shared" si="1" ref="P5:P10">I5*100</f>
        <v>300</v>
      </c>
      <c r="Q5" s="3">
        <f aca="true" t="shared" si="2" ref="Q5:Q10">FLOOR((((HOUR(J5)*60)+MINUTE(J5))/3),1)</f>
        <v>83</v>
      </c>
      <c r="R5" s="98">
        <f aca="true" t="shared" si="3" ref="R5:R10">IF(K5="ano",50,0)</f>
        <v>0</v>
      </c>
      <c r="S5" s="98">
        <f aca="true" t="shared" si="4" ref="S5:S10">IF(L5="ano",-50,0)</f>
        <v>0</v>
      </c>
      <c r="T5" s="98">
        <f aca="true" t="shared" si="5" ref="T5:T10">IF(M5="ano",-75,0)</f>
        <v>0</v>
      </c>
    </row>
    <row r="6" spans="2:20" ht="12.75">
      <c r="B6" s="67">
        <v>3</v>
      </c>
      <c r="C6" s="97" t="s">
        <v>63</v>
      </c>
      <c r="D6" s="13">
        <v>400</v>
      </c>
      <c r="G6" s="35">
        <v>3</v>
      </c>
      <c r="H6" s="86" t="s">
        <v>43</v>
      </c>
      <c r="I6" s="30">
        <v>2</v>
      </c>
      <c r="J6" s="27">
        <v>0.29444444444444445</v>
      </c>
      <c r="K6" s="82" t="s">
        <v>7</v>
      </c>
      <c r="L6" s="82" t="s">
        <v>7</v>
      </c>
      <c r="M6" s="87" t="s">
        <v>7</v>
      </c>
      <c r="N6" s="55">
        <f t="shared" si="0"/>
        <v>341</v>
      </c>
      <c r="O6" s="1"/>
      <c r="P6" s="41">
        <f t="shared" si="1"/>
        <v>200</v>
      </c>
      <c r="Q6" s="3">
        <f t="shared" si="2"/>
        <v>141</v>
      </c>
      <c r="R6" s="98">
        <f t="shared" si="3"/>
        <v>0</v>
      </c>
      <c r="S6" s="98">
        <f t="shared" si="4"/>
        <v>0</v>
      </c>
      <c r="T6" s="98">
        <f t="shared" si="5"/>
        <v>0</v>
      </c>
    </row>
    <row r="7" spans="2:20" ht="12.75">
      <c r="B7" s="66">
        <v>4</v>
      </c>
      <c r="C7" s="96" t="s">
        <v>62</v>
      </c>
      <c r="D7" s="16">
        <v>62</v>
      </c>
      <c r="G7" s="34">
        <v>4</v>
      </c>
      <c r="H7" s="85" t="s">
        <v>18</v>
      </c>
      <c r="I7" s="29">
        <v>2</v>
      </c>
      <c r="J7" s="26">
        <v>0.1013888888888889</v>
      </c>
      <c r="K7" s="81" t="s">
        <v>7</v>
      </c>
      <c r="L7" s="81" t="s">
        <v>7</v>
      </c>
      <c r="M7" s="88" t="s">
        <v>7</v>
      </c>
      <c r="N7" s="54">
        <f t="shared" si="0"/>
        <v>248</v>
      </c>
      <c r="O7" s="1"/>
      <c r="P7" s="41">
        <f t="shared" si="1"/>
        <v>200</v>
      </c>
      <c r="Q7" s="3">
        <f t="shared" si="2"/>
        <v>48</v>
      </c>
      <c r="R7" s="98">
        <f t="shared" si="3"/>
        <v>0</v>
      </c>
      <c r="S7" s="98">
        <f t="shared" si="4"/>
        <v>0</v>
      </c>
      <c r="T7" s="98">
        <f t="shared" si="5"/>
        <v>0</v>
      </c>
    </row>
    <row r="8" spans="2:20" ht="12.75">
      <c r="B8" s="67">
        <v>5</v>
      </c>
      <c r="C8" s="97" t="s">
        <v>25</v>
      </c>
      <c r="D8" s="13">
        <v>61</v>
      </c>
      <c r="G8" s="35">
        <v>5</v>
      </c>
      <c r="H8" s="86" t="s">
        <v>50</v>
      </c>
      <c r="I8" s="30">
        <v>1</v>
      </c>
      <c r="J8" s="27">
        <v>0.27638888888888885</v>
      </c>
      <c r="K8" s="82" t="s">
        <v>7</v>
      </c>
      <c r="L8" s="82" t="s">
        <v>7</v>
      </c>
      <c r="M8" s="87" t="s">
        <v>7</v>
      </c>
      <c r="N8" s="55">
        <f t="shared" si="0"/>
        <v>232</v>
      </c>
      <c r="O8" s="1"/>
      <c r="P8" s="41">
        <f t="shared" si="1"/>
        <v>100</v>
      </c>
      <c r="Q8" s="3">
        <f t="shared" si="2"/>
        <v>132</v>
      </c>
      <c r="R8" s="98">
        <f t="shared" si="3"/>
        <v>0</v>
      </c>
      <c r="S8" s="98">
        <f t="shared" si="4"/>
        <v>0</v>
      </c>
      <c r="T8" s="98">
        <f t="shared" si="5"/>
        <v>0</v>
      </c>
    </row>
    <row r="9" spans="2:20" ht="12.75">
      <c r="B9" s="66">
        <v>6</v>
      </c>
      <c r="C9" s="96" t="s">
        <v>26</v>
      </c>
      <c r="D9" s="16">
        <v>78</v>
      </c>
      <c r="G9" s="34">
        <v>6</v>
      </c>
      <c r="H9" s="85" t="s">
        <v>66</v>
      </c>
      <c r="I9" s="29">
        <v>0</v>
      </c>
      <c r="J9" s="26">
        <v>0.1173611111111111</v>
      </c>
      <c r="K9" s="81" t="s">
        <v>7</v>
      </c>
      <c r="L9" s="81" t="s">
        <v>7</v>
      </c>
      <c r="M9" s="88" t="s">
        <v>7</v>
      </c>
      <c r="N9" s="54">
        <f t="shared" si="0"/>
        <v>56</v>
      </c>
      <c r="O9" s="1"/>
      <c r="P9" s="41">
        <f t="shared" si="1"/>
        <v>0</v>
      </c>
      <c r="Q9" s="3">
        <f t="shared" si="2"/>
        <v>56</v>
      </c>
      <c r="R9" s="98">
        <f t="shared" si="3"/>
        <v>0</v>
      </c>
      <c r="S9" s="98">
        <f t="shared" si="4"/>
        <v>0</v>
      </c>
      <c r="T9" s="98">
        <f t="shared" si="5"/>
        <v>0</v>
      </c>
    </row>
    <row r="10" spans="2:20" ht="13.5" thickBot="1">
      <c r="B10" s="68">
        <v>7</v>
      </c>
      <c r="C10" s="95" t="s">
        <v>39</v>
      </c>
      <c r="D10" s="17">
        <v>80</v>
      </c>
      <c r="G10" s="42">
        <v>7</v>
      </c>
      <c r="H10" s="95" t="s">
        <v>45</v>
      </c>
      <c r="I10" s="37">
        <v>0</v>
      </c>
      <c r="J10" s="38">
        <v>0.09999999999999999</v>
      </c>
      <c r="K10" s="91" t="s">
        <v>7</v>
      </c>
      <c r="L10" s="91" t="s">
        <v>7</v>
      </c>
      <c r="M10" s="92" t="s">
        <v>7</v>
      </c>
      <c r="N10" s="70">
        <f t="shared" si="0"/>
        <v>48</v>
      </c>
      <c r="O10" s="1"/>
      <c r="P10" s="41">
        <f t="shared" si="1"/>
        <v>0</v>
      </c>
      <c r="Q10" s="3">
        <f t="shared" si="2"/>
        <v>48</v>
      </c>
      <c r="R10" s="98">
        <f t="shared" si="3"/>
        <v>0</v>
      </c>
      <c r="S10" s="98">
        <f t="shared" si="4"/>
        <v>0</v>
      </c>
      <c r="T10" s="98">
        <f t="shared" si="5"/>
        <v>0</v>
      </c>
    </row>
    <row r="11" ht="13.5" thickTop="1"/>
    <row r="12" spans="5:21" ht="12.7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5:21" ht="12.75">
      <c r="E13" s="3"/>
      <c r="F13" s="3"/>
      <c r="G13" s="3"/>
      <c r="H13" s="93"/>
      <c r="I13" s="3"/>
      <c r="J13" s="40"/>
      <c r="K13" s="94"/>
      <c r="L13" s="94"/>
      <c r="M13" s="94"/>
      <c r="N13" s="3"/>
      <c r="O13" s="3"/>
      <c r="P13" s="3"/>
      <c r="Q13" s="3"/>
      <c r="R13" s="3"/>
      <c r="S13" s="3"/>
      <c r="T13" s="3"/>
      <c r="U13" s="3"/>
    </row>
    <row r="14" spans="5:21" ht="12.75">
      <c r="E14" s="3"/>
      <c r="F14" s="3"/>
      <c r="G14" s="3"/>
      <c r="H14" s="93"/>
      <c r="I14" s="3"/>
      <c r="J14" s="40"/>
      <c r="K14" s="94"/>
      <c r="L14" s="94"/>
      <c r="M14" s="94"/>
      <c r="N14" s="3"/>
      <c r="O14" s="3"/>
      <c r="P14" s="3"/>
      <c r="Q14" s="3"/>
      <c r="R14" s="3"/>
      <c r="S14" s="3"/>
      <c r="T14" s="3"/>
      <c r="U14" s="3"/>
    </row>
    <row r="15" spans="4:21" ht="12.75">
      <c r="D15" s="3"/>
      <c r="E15" s="3"/>
      <c r="F15" s="3"/>
      <c r="G15" s="43"/>
      <c r="H15" s="93"/>
      <c r="I15" s="3"/>
      <c r="J15" s="40"/>
      <c r="K15" s="94"/>
      <c r="L15" s="94"/>
      <c r="M15" s="94"/>
      <c r="N15" s="3"/>
      <c r="O15" s="3"/>
      <c r="P15" s="3"/>
      <c r="Q15" s="3"/>
      <c r="R15" s="3"/>
      <c r="S15" s="3"/>
      <c r="T15" s="3"/>
      <c r="U15" s="3"/>
    </row>
    <row r="16" spans="4:21" ht="12.75">
      <c r="D16" s="3"/>
      <c r="E16" s="3"/>
      <c r="F16" s="3"/>
      <c r="G16" s="43"/>
      <c r="H16" s="93"/>
      <c r="I16" s="3"/>
      <c r="J16" s="40"/>
      <c r="K16" s="94"/>
      <c r="L16" s="94"/>
      <c r="M16" s="94"/>
      <c r="N16" s="3"/>
      <c r="O16" s="3"/>
      <c r="P16" s="3"/>
      <c r="Q16" s="3"/>
      <c r="R16" s="3"/>
      <c r="S16" s="3"/>
      <c r="T16" s="3"/>
      <c r="U16" s="3"/>
    </row>
    <row r="17" spans="4:21" ht="12.75">
      <c r="D17" s="3"/>
      <c r="E17" s="3"/>
      <c r="F17" s="3"/>
      <c r="G17" s="43"/>
      <c r="H17" s="93"/>
      <c r="I17" s="3"/>
      <c r="J17" s="40"/>
      <c r="K17" s="94"/>
      <c r="L17" s="94"/>
      <c r="M17" s="94"/>
      <c r="N17" s="3"/>
      <c r="O17" s="58"/>
      <c r="P17" s="58"/>
      <c r="Q17" s="3"/>
      <c r="R17" s="3"/>
      <c r="S17" s="3"/>
      <c r="T17" s="3"/>
      <c r="U17" s="3"/>
    </row>
    <row r="18" spans="4:21" ht="12.75">
      <c r="D18" s="3"/>
      <c r="E18" s="3"/>
      <c r="F18" s="3"/>
      <c r="G18" s="43"/>
      <c r="H18" s="93"/>
      <c r="I18" s="3"/>
      <c r="J18" s="40"/>
      <c r="K18" s="94"/>
      <c r="L18" s="94"/>
      <c r="M18" s="94"/>
      <c r="N18" s="3"/>
      <c r="O18" s="3"/>
      <c r="P18" s="3"/>
      <c r="Q18" s="3"/>
      <c r="R18" s="3"/>
      <c r="S18" s="3"/>
      <c r="T18" s="3"/>
      <c r="U18" s="3"/>
    </row>
    <row r="19" spans="4:21" ht="12.75">
      <c r="D19" s="3"/>
      <c r="E19" s="3"/>
      <c r="F19" s="3"/>
      <c r="G19" s="43"/>
      <c r="H19" s="93"/>
      <c r="I19" s="3"/>
      <c r="J19" s="40"/>
      <c r="K19" s="94"/>
      <c r="L19" s="94"/>
      <c r="M19" s="94"/>
      <c r="N19" s="3"/>
      <c r="O19" s="3"/>
      <c r="P19" s="3"/>
      <c r="Q19" s="3"/>
      <c r="R19" s="3"/>
      <c r="S19" s="3"/>
      <c r="T19" s="3"/>
      <c r="U19" s="3"/>
    </row>
    <row r="20" spans="4:21" ht="12.75">
      <c r="D20" s="3"/>
      <c r="E20" s="3"/>
      <c r="F20" s="3"/>
      <c r="G20" s="44"/>
      <c r="H20" s="93"/>
      <c r="I20" s="3"/>
      <c r="J20" s="40"/>
      <c r="K20" s="94"/>
      <c r="L20" s="94"/>
      <c r="M20" s="94"/>
      <c r="N20" s="3"/>
      <c r="O20" s="3"/>
      <c r="P20" s="3"/>
      <c r="Q20" s="3"/>
      <c r="R20" s="3"/>
      <c r="S20" s="3"/>
      <c r="T20" s="3"/>
      <c r="U20" s="3"/>
    </row>
    <row r="21" spans="4:21" ht="12.75">
      <c r="D21" s="3"/>
      <c r="E21" s="3"/>
      <c r="F21" s="3"/>
      <c r="G21" s="43"/>
      <c r="H21" s="93"/>
      <c r="I21" s="3"/>
      <c r="J21" s="40"/>
      <c r="K21" s="94"/>
      <c r="L21" s="94"/>
      <c r="M21" s="94"/>
      <c r="N21" s="3"/>
      <c r="O21" s="3"/>
      <c r="P21" s="3"/>
      <c r="Q21" s="3"/>
      <c r="R21" s="3"/>
      <c r="S21" s="3"/>
      <c r="T21" s="3"/>
      <c r="U21" s="3"/>
    </row>
    <row r="22" spans="4:21" ht="12.75">
      <c r="D22" s="3"/>
      <c r="E22" s="3"/>
      <c r="F22" s="3"/>
      <c r="G22" s="3"/>
      <c r="H22" s="93"/>
      <c r="I22" s="3"/>
      <c r="J22" s="40"/>
      <c r="K22" s="94"/>
      <c r="L22" s="94"/>
      <c r="M22" s="94"/>
      <c r="N22" s="3"/>
      <c r="O22" s="3"/>
      <c r="P22" s="3"/>
      <c r="Q22" s="3"/>
      <c r="R22" s="3"/>
      <c r="S22" s="3"/>
      <c r="T22" s="3"/>
      <c r="U22" s="3"/>
    </row>
    <row r="23" spans="4:21" ht="12.75">
      <c r="D23" s="3"/>
      <c r="E23" s="3"/>
      <c r="F23" s="3"/>
      <c r="G23" s="3"/>
      <c r="H23" s="43"/>
      <c r="I23" s="41"/>
      <c r="J23" s="3"/>
      <c r="K23" s="40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4:18" ht="12.75">
      <c r="D24" s="3"/>
      <c r="E24" s="3"/>
      <c r="F24" s="3"/>
      <c r="G24" s="3"/>
      <c r="H24" s="43"/>
      <c r="I24" s="41"/>
      <c r="J24" s="3"/>
      <c r="K24" s="40"/>
      <c r="L24" s="3"/>
      <c r="M24" s="3"/>
      <c r="N24" s="3"/>
      <c r="O24" s="3"/>
      <c r="P24" s="3"/>
      <c r="Q24" s="3"/>
      <c r="R24" s="3"/>
    </row>
    <row r="25" spans="4:18" ht="12.75">
      <c r="D25" s="3"/>
      <c r="E25" s="3"/>
      <c r="F25" s="3"/>
      <c r="G25" s="3"/>
      <c r="H25" s="44"/>
      <c r="I25" s="39"/>
      <c r="J25" s="3"/>
      <c r="K25" s="40"/>
      <c r="L25" s="3"/>
      <c r="M25" s="3"/>
      <c r="N25" s="3"/>
      <c r="O25" s="3"/>
      <c r="P25" s="3"/>
      <c r="Q25" s="3"/>
      <c r="R25" s="3"/>
    </row>
    <row r="26" spans="4:18" ht="12.7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4:18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4:18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sheetProtection/>
  <mergeCells count="2">
    <mergeCell ref="B2:D2"/>
    <mergeCell ref="G2:N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8.7109375" style="0" bestFit="1" customWidth="1"/>
  </cols>
  <sheetData>
    <row r="1" spans="10:17" ht="13.5" thickBot="1">
      <c r="J1" s="3"/>
      <c r="K1" s="3"/>
      <c r="L1" s="3"/>
      <c r="M1" s="3"/>
      <c r="N1" s="3"/>
      <c r="O1" s="3"/>
      <c r="P1" s="3"/>
      <c r="Q1" s="3"/>
    </row>
    <row r="2" spans="2:17" ht="14.25" thickBot="1" thickTop="1">
      <c r="B2" s="149" t="s">
        <v>33</v>
      </c>
      <c r="C2" s="143"/>
      <c r="D2" s="143"/>
      <c r="E2" s="143"/>
      <c r="F2" s="143"/>
      <c r="G2" s="143"/>
      <c r="H2" s="150"/>
      <c r="J2" s="3"/>
      <c r="K2" s="3"/>
      <c r="L2" s="3"/>
      <c r="M2" s="3"/>
      <c r="N2" s="3"/>
      <c r="O2" s="3"/>
      <c r="P2" s="3"/>
      <c r="Q2" s="3"/>
    </row>
    <row r="3" spans="2:18" ht="14.25" thickBot="1" thickTop="1">
      <c r="B3" s="48" t="s">
        <v>28</v>
      </c>
      <c r="C3" s="73" t="s">
        <v>0</v>
      </c>
      <c r="D3" s="46" t="s">
        <v>5</v>
      </c>
      <c r="E3" s="49" t="s">
        <v>10</v>
      </c>
      <c r="F3" s="49" t="s">
        <v>11</v>
      </c>
      <c r="G3" s="48" t="s">
        <v>31</v>
      </c>
      <c r="H3" s="48" t="s">
        <v>32</v>
      </c>
      <c r="J3" s="3"/>
      <c r="K3" s="3"/>
      <c r="L3" s="3"/>
      <c r="M3" s="3"/>
      <c r="N3" s="3"/>
      <c r="O3" s="3"/>
      <c r="P3" s="3"/>
      <c r="Q3" s="3"/>
      <c r="R3" s="3"/>
    </row>
    <row r="4" spans="2:18" ht="13.5" thickTop="1">
      <c r="B4" s="74">
        <v>1</v>
      </c>
      <c r="C4" s="83" t="s">
        <v>17</v>
      </c>
      <c r="D4" s="47">
        <f>VLOOKUP(C4,'1.kolo'!$H$4:$N$17,7,FALSE)</f>
        <v>738</v>
      </c>
      <c r="E4" s="50">
        <f>VLOOKUP(C4,'2.kolo'!$H$4:$N$17,7,FALSE)</f>
        <v>419</v>
      </c>
      <c r="F4" s="50">
        <f>VLOOKUP(C4,'3.kolo'!$H$4:$N$17,7,FALSE)</f>
        <v>270</v>
      </c>
      <c r="G4" s="53">
        <f>VLOOKUP(C4,Finále!$H$4:$N$10,7,FALSE)</f>
        <v>404</v>
      </c>
      <c r="H4" s="53">
        <f aca="true" t="shared" si="0" ref="H4:I13">SUM(D4:G4)</f>
        <v>1831</v>
      </c>
      <c r="J4" s="41"/>
      <c r="K4" s="3"/>
      <c r="L4" s="43"/>
      <c r="M4" s="41"/>
      <c r="N4" s="3"/>
      <c r="O4" s="3"/>
      <c r="P4" s="3"/>
      <c r="Q4" s="3"/>
      <c r="R4" s="3"/>
    </row>
    <row r="5" spans="2:18" ht="12.75">
      <c r="B5" s="34">
        <v>2</v>
      </c>
      <c r="C5" s="85" t="s">
        <v>18</v>
      </c>
      <c r="D5" s="29">
        <f>VLOOKUP(C5,'1.kolo'!$H$4:$N$17,7,FALSE)</f>
        <v>337</v>
      </c>
      <c r="E5" s="51">
        <f>VLOOKUP(C5,'2.kolo'!$H$4:$N$17,7,FALSE)</f>
        <v>437</v>
      </c>
      <c r="F5" s="51">
        <f>VLOOKUP(C5,'3.kolo'!$H$4:$N$17,7,FALSE)</f>
        <v>624</v>
      </c>
      <c r="G5" s="54">
        <f>VLOOKUP(C5,Finále!$H$4:$N$10,7,FALSE)</f>
        <v>248</v>
      </c>
      <c r="H5" s="54">
        <f t="shared" si="0"/>
        <v>1646</v>
      </c>
      <c r="J5" s="41"/>
      <c r="K5" s="3"/>
      <c r="L5" s="43"/>
      <c r="M5" s="41"/>
      <c r="N5" s="3"/>
      <c r="O5" s="3"/>
      <c r="P5" s="3"/>
      <c r="Q5" s="3"/>
      <c r="R5" s="3"/>
    </row>
    <row r="6" spans="2:18" ht="12.75">
      <c r="B6" s="35">
        <v>3</v>
      </c>
      <c r="C6" s="86" t="s">
        <v>15</v>
      </c>
      <c r="D6" s="30">
        <f>VLOOKUP(C6,'1.kolo'!$H$4:$N$17,7,FALSE)</f>
        <v>437</v>
      </c>
      <c r="E6" s="52">
        <f>VLOOKUP(C6,'2.kolo'!$H$4:$N$17,7,FALSE)</f>
        <v>336</v>
      </c>
      <c r="F6" s="52">
        <f>VLOOKUP(C6,'3.kolo'!$H$4:$N$17,7,FALSE)</f>
        <v>400</v>
      </c>
      <c r="G6" s="55">
        <f>VLOOKUP(C6,Finále!$H$4:$N$10,7,FALSE)</f>
        <v>383</v>
      </c>
      <c r="H6" s="55">
        <f t="shared" si="0"/>
        <v>1556</v>
      </c>
      <c r="J6" s="41"/>
      <c r="K6" s="3"/>
      <c r="L6" s="43"/>
      <c r="M6" s="41"/>
      <c r="N6" s="3"/>
      <c r="O6" s="3"/>
      <c r="P6" s="3"/>
      <c r="Q6" s="3"/>
      <c r="R6" s="3"/>
    </row>
    <row r="7" spans="2:18" ht="12.75">
      <c r="B7" s="34">
        <v>4</v>
      </c>
      <c r="C7" s="85" t="s">
        <v>43</v>
      </c>
      <c r="D7" s="29">
        <f>VLOOKUP(C7,'1.kolo'!$H$4:$N$17,7,FALSE)</f>
        <v>254</v>
      </c>
      <c r="E7" s="51">
        <f>VLOOKUP(C7,'2.kolo'!$H$4:$N$17,7,FALSE)</f>
        <v>431</v>
      </c>
      <c r="F7" s="51">
        <f>VLOOKUP(C7,'3.kolo'!$H$4:$N$17,7,FALSE)</f>
        <v>342</v>
      </c>
      <c r="G7" s="54">
        <f>VLOOKUP(C7,Finále!$H$4:$N$10,7,FALSE)</f>
        <v>341</v>
      </c>
      <c r="H7" s="54">
        <f t="shared" si="0"/>
        <v>1368</v>
      </c>
      <c r="J7" s="41"/>
      <c r="K7" s="3"/>
      <c r="L7" s="43"/>
      <c r="M7" s="41"/>
      <c r="N7" s="3"/>
      <c r="O7" s="3"/>
      <c r="P7" s="3"/>
      <c r="Q7" s="3"/>
      <c r="R7" s="3"/>
    </row>
    <row r="8" spans="2:18" ht="12.75">
      <c r="B8" s="35">
        <v>5</v>
      </c>
      <c r="C8" s="86" t="s">
        <v>66</v>
      </c>
      <c r="D8" s="30">
        <f>VLOOKUP(C8,'1.kolo'!$H$4:$N$17,7,FALSE)</f>
        <v>326</v>
      </c>
      <c r="E8" s="52">
        <f>VLOOKUP(C8,'2.kolo'!$H$4:$N$17,7,FALSE)</f>
        <v>137</v>
      </c>
      <c r="F8" s="52">
        <f>VLOOKUP(C8,'3.kolo'!$H$4:$N$17,7,FALSE)</f>
        <v>535</v>
      </c>
      <c r="G8" s="55">
        <f>VLOOKUP(C8,Finále!$H$4:$N$10,7,FALSE)</f>
        <v>56</v>
      </c>
      <c r="H8" s="55">
        <f t="shared" si="0"/>
        <v>1054</v>
      </c>
      <c r="J8" s="41"/>
      <c r="K8" s="3"/>
      <c r="L8" s="43"/>
      <c r="M8" s="41"/>
      <c r="N8" s="3"/>
      <c r="O8" s="3"/>
      <c r="P8" s="3"/>
      <c r="Q8" s="3"/>
      <c r="R8" s="3"/>
    </row>
    <row r="9" spans="2:18" ht="12.75">
      <c r="B9" s="34">
        <v>6</v>
      </c>
      <c r="C9" s="85" t="s">
        <v>50</v>
      </c>
      <c r="D9" s="29">
        <f>VLOOKUP(C9,'1.kolo'!$H$4:$N$17,7,FALSE)</f>
        <v>222</v>
      </c>
      <c r="E9" s="51">
        <f>VLOOKUP(C9,'2.kolo'!$H$4:$N$17,7,FALSE)</f>
        <v>262</v>
      </c>
      <c r="F9" s="51">
        <f>VLOOKUP(C9,'3.kolo'!$H$4:$N$17,7,FALSE)</f>
        <v>227</v>
      </c>
      <c r="G9" s="54">
        <f>VLOOKUP(C9,Finále!$H$4:$N$10,7,FALSE)</f>
        <v>232</v>
      </c>
      <c r="H9" s="54">
        <f t="shared" si="0"/>
        <v>943</v>
      </c>
      <c r="J9" s="41"/>
      <c r="K9" s="3"/>
      <c r="L9" s="43"/>
      <c r="M9" s="41"/>
      <c r="N9" s="3"/>
      <c r="O9" s="3"/>
      <c r="P9" s="3"/>
      <c r="Q9" s="3"/>
      <c r="R9" s="3"/>
    </row>
    <row r="10" spans="2:18" ht="12.75">
      <c r="B10" s="36">
        <v>7</v>
      </c>
      <c r="C10" s="86" t="s">
        <v>45</v>
      </c>
      <c r="D10" s="30">
        <f>VLOOKUP(C10,'1.kolo'!$H$4:$N$17,7,FALSE)</f>
        <v>237</v>
      </c>
      <c r="E10" s="52">
        <f>VLOOKUP(C10,'2.kolo'!$H$4:$N$17,7,FALSE)</f>
        <v>236</v>
      </c>
      <c r="F10" s="52">
        <f>VLOOKUP(C10,'3.kolo'!$H$4:$N$17,7,FALSE)</f>
        <v>236</v>
      </c>
      <c r="G10" s="55">
        <f>VLOOKUP(C10,Finále!$H$4:$N$10,7,FALSE)</f>
        <v>48</v>
      </c>
      <c r="H10" s="55">
        <f t="shared" si="0"/>
        <v>757</v>
      </c>
      <c r="J10" s="39"/>
      <c r="K10" s="3"/>
      <c r="L10" s="44"/>
      <c r="M10" s="39"/>
      <c r="N10" s="3"/>
      <c r="O10" s="3"/>
      <c r="P10" s="3"/>
      <c r="Q10" s="3"/>
      <c r="R10" s="3"/>
    </row>
    <row r="11" spans="2:18" ht="12.75">
      <c r="B11" s="34">
        <v>8</v>
      </c>
      <c r="C11" s="85" t="s">
        <v>9</v>
      </c>
      <c r="D11" s="29">
        <f>VLOOKUP(C11,'1.kolo'!$H$4:$N$17,7,FALSE)</f>
        <v>338</v>
      </c>
      <c r="E11" s="51">
        <f>VLOOKUP(C11,'2.kolo'!$H$4:$N$17,7,FALSE)</f>
        <v>193</v>
      </c>
      <c r="F11" s="51">
        <f>VLOOKUP(C11,'3.kolo'!$H$4:$N$17,7,FALSE)</f>
        <v>137</v>
      </c>
      <c r="G11" s="54">
        <v>0</v>
      </c>
      <c r="H11" s="54">
        <f t="shared" si="0"/>
        <v>668</v>
      </c>
      <c r="J11" s="41"/>
      <c r="K11" s="3"/>
      <c r="L11" s="43"/>
      <c r="M11" s="41"/>
      <c r="N11" s="3"/>
      <c r="O11" s="3"/>
      <c r="P11" s="3"/>
      <c r="Q11" s="3"/>
      <c r="R11" s="3"/>
    </row>
    <row r="12" spans="2:18" ht="12.75">
      <c r="B12" s="36">
        <v>9</v>
      </c>
      <c r="C12" s="86" t="s">
        <v>56</v>
      </c>
      <c r="D12" s="30">
        <f>VLOOKUP(C12,'1.kolo'!$H$4:$N$17,7,FALSE)</f>
        <v>147</v>
      </c>
      <c r="E12" s="52">
        <f>VLOOKUP(C12,'2.kolo'!$H$4:$N$17,7,FALSE)</f>
        <v>219</v>
      </c>
      <c r="F12" s="52">
        <f>VLOOKUP(C12,'3.kolo'!$H$4:$N$17,7,FALSE)</f>
        <v>236</v>
      </c>
      <c r="G12" s="55">
        <v>0</v>
      </c>
      <c r="H12" s="55">
        <f t="shared" si="0"/>
        <v>602</v>
      </c>
      <c r="J12" s="39"/>
      <c r="K12" s="3"/>
      <c r="L12" s="44"/>
      <c r="M12" s="39"/>
      <c r="N12" s="3"/>
      <c r="O12" s="3"/>
      <c r="P12" s="3"/>
      <c r="Q12" s="3"/>
      <c r="R12" s="3"/>
    </row>
    <row r="13" spans="2:18" ht="13.5" thickBot="1">
      <c r="B13" s="119">
        <v>10</v>
      </c>
      <c r="C13" s="120" t="s">
        <v>53</v>
      </c>
      <c r="D13" s="121">
        <f>VLOOKUP(C13,'1.kolo'!$H$4:$N$17,7,FALSE)</f>
        <v>131</v>
      </c>
      <c r="E13" s="125">
        <f>VLOOKUP(C13,'2.kolo'!$H$4:$N$17,7,FALSE)</f>
        <v>75</v>
      </c>
      <c r="F13" s="125">
        <f>VLOOKUP(C13,'3.kolo'!$H$4:$N$17,7,FALSE)</f>
        <v>83</v>
      </c>
      <c r="G13" s="124">
        <v>0</v>
      </c>
      <c r="H13" s="124">
        <f t="shared" si="0"/>
        <v>289</v>
      </c>
      <c r="J13" s="41"/>
      <c r="K13" s="3"/>
      <c r="L13" s="43"/>
      <c r="M13" s="41"/>
      <c r="N13" s="3"/>
      <c r="O13" s="3"/>
      <c r="P13" s="3"/>
      <c r="Q13" s="3"/>
      <c r="R13" s="3"/>
    </row>
    <row r="14" spans="2:18" ht="13.5" thickTop="1">
      <c r="B14" s="44"/>
      <c r="C14" s="93"/>
      <c r="D14" s="3"/>
      <c r="E14" s="3"/>
      <c r="F14" s="3"/>
      <c r="G14" s="3"/>
      <c r="H14" s="3"/>
      <c r="J14" s="39"/>
      <c r="K14" s="3"/>
      <c r="L14" s="44"/>
      <c r="M14" s="39"/>
      <c r="N14" s="3"/>
      <c r="O14" s="3"/>
      <c r="P14" s="3"/>
      <c r="Q14" s="3"/>
      <c r="R14" s="3"/>
    </row>
    <row r="15" spans="2:18" ht="12.75">
      <c r="B15" s="44"/>
      <c r="C15" s="93"/>
      <c r="D15" s="3"/>
      <c r="E15" s="3"/>
      <c r="F15" s="3"/>
      <c r="G15" s="3"/>
      <c r="H15" s="3"/>
      <c r="I15" s="3"/>
      <c r="J15" s="39"/>
      <c r="K15" s="3"/>
      <c r="L15" s="44"/>
      <c r="M15" s="39"/>
      <c r="N15" s="3"/>
      <c r="O15" s="3"/>
      <c r="P15" s="3"/>
      <c r="Q15" s="3"/>
      <c r="R15" s="3"/>
    </row>
    <row r="16" spans="1:18" ht="12.75">
      <c r="A16" s="3"/>
      <c r="B16" s="44"/>
      <c r="C16" s="93"/>
      <c r="D16" s="3"/>
      <c r="E16" s="3"/>
      <c r="F16" s="3"/>
      <c r="G16" s="3"/>
      <c r="H16" s="3"/>
      <c r="I16" s="3"/>
      <c r="J16" s="44"/>
      <c r="K16" s="3"/>
      <c r="L16" s="44"/>
      <c r="M16" s="39"/>
      <c r="N16" s="3"/>
      <c r="O16" s="3"/>
      <c r="P16" s="3"/>
      <c r="Q16" s="3"/>
      <c r="R16" s="3"/>
    </row>
    <row r="17" spans="1:18" ht="12.75">
      <c r="A17" s="3"/>
      <c r="B17" s="43"/>
      <c r="C17" s="93"/>
      <c r="D17" s="3"/>
      <c r="E17" s="3"/>
      <c r="F17" s="3"/>
      <c r="G17" s="3"/>
      <c r="H17" s="3"/>
      <c r="I17" s="3"/>
      <c r="J17" s="44"/>
      <c r="K17" s="3"/>
      <c r="L17" s="43"/>
      <c r="M17" s="41"/>
      <c r="N17" s="3"/>
      <c r="O17" s="3"/>
      <c r="P17" s="3"/>
      <c r="Q17" s="3"/>
      <c r="R17" s="3"/>
    </row>
    <row r="18" spans="1:18" ht="12.75">
      <c r="A18" s="3"/>
      <c r="B18" s="44"/>
      <c r="C18" s="93"/>
      <c r="D18" s="3"/>
      <c r="E18" s="3"/>
      <c r="F18" s="3"/>
      <c r="G18" s="3"/>
      <c r="H18" s="3"/>
      <c r="I18" s="3"/>
      <c r="J18" s="44"/>
      <c r="K18" s="3"/>
      <c r="L18" s="44"/>
      <c r="M18" s="39"/>
      <c r="N18" s="3"/>
      <c r="O18" s="3"/>
      <c r="P18" s="3"/>
      <c r="Q18" s="3"/>
      <c r="R18" s="3"/>
    </row>
    <row r="19" spans="1:18" ht="12.75">
      <c r="A19" s="3"/>
      <c r="B19" s="44"/>
      <c r="C19" s="93"/>
      <c r="D19" s="3"/>
      <c r="E19" s="3"/>
      <c r="F19" s="3"/>
      <c r="G19" s="3"/>
      <c r="H19" s="3"/>
      <c r="I19" s="3"/>
      <c r="J19" s="44"/>
      <c r="K19" s="39"/>
      <c r="L19" s="3"/>
      <c r="M19" s="3"/>
      <c r="N19" s="3"/>
      <c r="O19" s="3"/>
      <c r="P19" s="3"/>
      <c r="Q19" s="3"/>
      <c r="R19" s="3"/>
    </row>
    <row r="20" spans="1:18" ht="12.75">
      <c r="A20" s="3"/>
      <c r="B20" s="44"/>
      <c r="C20" s="93"/>
      <c r="D20" s="3"/>
      <c r="E20" s="3"/>
      <c r="F20" s="3"/>
      <c r="G20" s="3"/>
      <c r="H20" s="3"/>
      <c r="I20" s="3"/>
      <c r="J20" s="44"/>
      <c r="K20" s="39"/>
      <c r="L20" s="3"/>
      <c r="M20" s="3"/>
      <c r="N20" s="3"/>
      <c r="O20" s="3"/>
      <c r="P20" s="3"/>
      <c r="Q20" s="3"/>
      <c r="R20" s="3"/>
    </row>
    <row r="21" spans="1:18" ht="12.75">
      <c r="A21" s="3"/>
      <c r="B21" s="44"/>
      <c r="C21" s="93"/>
      <c r="D21" s="3"/>
      <c r="E21" s="3"/>
      <c r="F21" s="3"/>
      <c r="G21" s="3"/>
      <c r="H21" s="3"/>
      <c r="I21" s="3"/>
      <c r="J21" s="44"/>
      <c r="K21" s="39"/>
      <c r="L21" s="3"/>
      <c r="M21" s="3"/>
      <c r="N21" s="3"/>
      <c r="O21" s="3"/>
      <c r="P21" s="3"/>
      <c r="Q21" s="3"/>
      <c r="R21" s="3"/>
    </row>
    <row r="22" spans="1:18" ht="12.75">
      <c r="A22" s="3"/>
      <c r="B22" s="44"/>
      <c r="C22" s="93"/>
      <c r="D22" s="3"/>
      <c r="E22" s="3"/>
      <c r="F22" s="3"/>
      <c r="G22" s="3"/>
      <c r="H22" s="3"/>
      <c r="I22" s="3"/>
      <c r="J22" s="44"/>
      <c r="K22" s="39"/>
      <c r="L22" s="3"/>
      <c r="M22" s="3"/>
      <c r="N22" s="3"/>
      <c r="O22" s="3"/>
      <c r="P22" s="3"/>
      <c r="Q22" s="3"/>
      <c r="R22" s="3"/>
    </row>
    <row r="23" spans="1:17" ht="12.75">
      <c r="A23" s="3"/>
      <c r="B23" s="44"/>
      <c r="C23" s="93"/>
      <c r="D23" s="3"/>
      <c r="E23" s="3"/>
      <c r="F23" s="3"/>
      <c r="G23" s="3"/>
      <c r="H23" s="3"/>
      <c r="I23" s="3"/>
      <c r="J23" s="44"/>
      <c r="K23" s="39"/>
      <c r="L23" s="3"/>
      <c r="M23" s="3"/>
      <c r="N23" s="3"/>
      <c r="O23" s="3"/>
      <c r="P23" s="3"/>
      <c r="Q23" s="3"/>
    </row>
    <row r="24" spans="1:17" ht="12.75">
      <c r="A24" s="3"/>
      <c r="B24" s="44"/>
      <c r="C24" s="93"/>
      <c r="D24" s="3"/>
      <c r="E24" s="3"/>
      <c r="F24" s="3"/>
      <c r="G24" s="3"/>
      <c r="H24" s="3"/>
      <c r="I24" s="58"/>
      <c r="J24" s="44"/>
      <c r="K24" s="39"/>
      <c r="L24" s="3"/>
      <c r="M24" s="3"/>
      <c r="N24" s="3"/>
      <c r="O24" s="3"/>
      <c r="P24" s="3"/>
      <c r="Q24" s="3"/>
    </row>
    <row r="25" spans="1:17" ht="12.75">
      <c r="A25" s="3"/>
      <c r="B25" s="44"/>
      <c r="C25" s="93"/>
      <c r="D25" s="3"/>
      <c r="E25" s="3"/>
      <c r="F25" s="3"/>
      <c r="G25" s="3"/>
      <c r="H25" s="3"/>
      <c r="I25" s="3"/>
      <c r="J25" s="44"/>
      <c r="K25" s="39"/>
      <c r="L25" s="3"/>
      <c r="M25" s="3"/>
      <c r="N25" s="3"/>
      <c r="O25" s="3"/>
      <c r="P25" s="3"/>
      <c r="Q25" s="3"/>
    </row>
    <row r="26" spans="1:17" ht="12.75">
      <c r="A26" s="3"/>
      <c r="B26" s="44"/>
      <c r="C26" s="93"/>
      <c r="D26" s="3"/>
      <c r="E26" s="3"/>
      <c r="F26" s="3"/>
      <c r="G26" s="3"/>
      <c r="H26" s="3"/>
      <c r="I26" s="3"/>
      <c r="J26" s="44"/>
      <c r="K26" s="39"/>
      <c r="L26" s="3"/>
      <c r="M26" s="3"/>
      <c r="N26" s="3"/>
      <c r="O26" s="3"/>
      <c r="P26" s="3"/>
      <c r="Q26" s="3"/>
    </row>
    <row r="27" spans="1:17" ht="12.75">
      <c r="A27" s="3"/>
      <c r="B27" s="44"/>
      <c r="C27" s="93"/>
      <c r="D27" s="3"/>
      <c r="E27" s="3"/>
      <c r="F27" s="3"/>
      <c r="G27" s="3"/>
      <c r="H27" s="3"/>
      <c r="I27" s="3"/>
      <c r="J27" s="44"/>
      <c r="K27" s="39"/>
      <c r="L27" s="3"/>
      <c r="M27" s="3"/>
      <c r="N27" s="3"/>
      <c r="O27" s="3"/>
      <c r="P27" s="3"/>
      <c r="Q27" s="3"/>
    </row>
    <row r="28" spans="1:17" ht="12.75">
      <c r="A28" s="3"/>
      <c r="B28" s="44"/>
      <c r="C28" s="93"/>
      <c r="D28" s="3"/>
      <c r="E28" s="3"/>
      <c r="F28" s="3"/>
      <c r="G28" s="3"/>
      <c r="H28" s="3"/>
      <c r="I28" s="3"/>
      <c r="J28" s="44"/>
      <c r="K28" s="39"/>
      <c r="L28" s="3"/>
      <c r="M28" s="3"/>
      <c r="N28" s="3"/>
      <c r="O28" s="3"/>
      <c r="P28" s="3"/>
      <c r="Q28" s="3"/>
    </row>
    <row r="29" spans="1:17" ht="12.75">
      <c r="A29" s="3"/>
      <c r="B29" s="44"/>
      <c r="C29" s="93"/>
      <c r="D29" s="3"/>
      <c r="E29" s="3"/>
      <c r="F29" s="3"/>
      <c r="G29" s="3"/>
      <c r="H29" s="3"/>
      <c r="I29" s="3"/>
      <c r="J29" s="44"/>
      <c r="K29" s="39"/>
      <c r="L29" s="3"/>
      <c r="M29" s="3"/>
      <c r="N29" s="3"/>
      <c r="O29" s="3"/>
      <c r="P29" s="3"/>
      <c r="Q29" s="3"/>
    </row>
    <row r="30" spans="1:17" ht="12.75">
      <c r="A30" s="3"/>
      <c r="B30" s="3"/>
      <c r="C30" s="9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9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9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9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44"/>
      <c r="D34" s="3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43"/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44"/>
      <c r="D36" s="3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44"/>
      <c r="D37" s="3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>
      <c r="B38" s="3"/>
      <c r="C38" s="44"/>
      <c r="D38" s="3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>
      <c r="B39" s="3"/>
      <c r="C39" s="43"/>
      <c r="D39" s="4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3"/>
      <c r="C40" s="44"/>
      <c r="D40" s="3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2:10" ht="12.75"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1">
    <mergeCell ref="B2:H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Libor</cp:lastModifiedBy>
  <dcterms:created xsi:type="dcterms:W3CDTF">2006-05-21T06:21:45Z</dcterms:created>
  <dcterms:modified xsi:type="dcterms:W3CDTF">2007-08-25T16:17:46Z</dcterms:modified>
  <cp:category/>
  <cp:version/>
  <cp:contentType/>
  <cp:contentStatus/>
</cp:coreProperties>
</file>